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omments3.xml" ContentType="application/vnd.openxmlformats-officedocument.spreadsheetml.comment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vmlDrawing1.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Empieza aquí" sheetId="1" state="visible" r:id="rId3"/>
    <sheet name="Configuración" sheetId="2" state="visible" r:id="rId4"/>
    <sheet name="Calculadora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comments3.xml><?xml version="1.0" encoding="utf-8"?>
<comments xmlns="http://schemas.openxmlformats.org/spreadsheetml/2006/main" xmlns:mc="http://schemas.openxmlformats.org/markup-compatibility/2006" xmlns:xdr="http://schemas.openxmlformats.org/drawingml/2006/spreadsheetDrawing" xmlns:v2="http://schemas.openxmlformats.org/spreadsheetml/2006/main/v2" mc:Ignorable="v2">
  <authors>
    <author>Unknown Author</author>
  </authors>
  <commentList>
    <comment ref="A5" authorId="0">
      <text>
        <r>
          <rPr>
            <sz val="10"/>
            <rFont val="Arial"/>
            <family val="2"/>
          </rPr>
          <t xml:space="preserve">Escribe un nombre que te permita identificar el producto o tipo de pedido. Ejemplo: Taza personalizada con foto.
======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15</xdr:colOff>
                <xdr:row>5</xdr:row>
                <xdr:rowOff>10</xdr:rowOff>
              </xdr:from>
              <xdr:to>
                <xdr:col>5</xdr:col>
                <xdr:colOff>15</xdr:colOff>
                <xdr:row>8</xdr:row>
                <xdr:rowOff>4</xdr:rowOff>
              </xdr:to>
            </anchor>
          </commentPr>
        </mc:Choice>
        <mc:Fallback/>
      </mc:AlternateContent>
    </comment>
    <comment ref="B5" authorId="0">
      <text>
        <r>
          <rPr>
            <sz val="10"/>
            <rFont val="Arial"/>
            <family val="2"/>
          </rPr>
          <t xml:space="preserve">Número de unidades incluidas en un pedido habitual. Los costes por pedido, como el diseño, el envío y la comisión fija, se reparten entre estas unidades.
======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2</xdr:col>
                <xdr:colOff>15</xdr:colOff>
                <xdr:row>5</xdr:row>
                <xdr:rowOff>10</xdr:rowOff>
              </xdr:from>
              <xdr:to>
                <xdr:col>6</xdr:col>
                <xdr:colOff>15</xdr:colOff>
                <xdr:row>8</xdr:row>
                <xdr:rowOff>4</xdr:rowOff>
              </xdr:to>
            </anchor>
          </commentPr>
        </mc:Choice>
        <mc:Fallback/>
      </mc:AlternateContent>
    </comment>
    <comment ref="C5" authorId="0">
      <text>
        <r>
          <rPr>
            <sz val="10"/>
            <rFont val="Arial"/>
            <family val="2"/>
          </rPr>
          <t xml:space="preserve">Precio de compra de una unidad del artículo sin personalizar. Utiliza el coste real para tu negocio; normalmente sin IVA si puedes deducirlo.
======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3</xdr:col>
                <xdr:colOff>15</xdr:colOff>
                <xdr:row>5</xdr:row>
                <xdr:rowOff>10</xdr:rowOff>
              </xdr:from>
              <xdr:to>
                <xdr:col>7</xdr:col>
                <xdr:colOff>15</xdr:colOff>
                <xdr:row>8</xdr:row>
                <xdr:rowOff>4</xdr:rowOff>
              </xdr:to>
            </anchor>
          </commentPr>
        </mc:Choice>
        <mc:Fallback/>
      </mc:AlternateContent>
    </comment>
    <comment ref="D5" authorId="0">
      <text>
        <r>
          <rPr>
            <sz val="10"/>
            <rFont val="Arial"/>
            <family val="2"/>
          </rPr>
          <t xml:space="preserve">Coste de los consumibles utilizados en una unidad: tinta, papel, vinilo, film DTF, hilo, adhesivo u otros materiales de impresión.
======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4</xdr:col>
                <xdr:colOff>15</xdr:colOff>
                <xdr:row>5</xdr:row>
                <xdr:rowOff>10</xdr:rowOff>
              </xdr:from>
              <xdr:to>
                <xdr:col>8</xdr:col>
                <xdr:colOff>15</xdr:colOff>
                <xdr:row>8</xdr:row>
                <xdr:rowOff>4</xdr:rowOff>
              </xdr:to>
            </anchor>
          </commentPr>
        </mc:Choice>
        <mc:Fallback/>
      </mc:AlternateContent>
    </comment>
    <comment ref="E5" authorId="0">
      <text>
        <r>
          <rPr>
            <sz val="10"/>
            <rFont val="Arial"/>
            <family val="2"/>
          </rPr>
          <t xml:space="preserve">Coste del embalaje por unidad: caja, bolsa, etiqueta, relleno protector, cinta u otros elementos de presentación.
======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5</xdr:col>
                <xdr:colOff>15</xdr:colOff>
                <xdr:row>5</xdr:row>
                <xdr:rowOff>10</xdr:rowOff>
              </xdr:from>
              <xdr:to>
                <xdr:col>9</xdr:col>
                <xdr:colOff>15</xdr:colOff>
                <xdr:row>8</xdr:row>
                <xdr:rowOff>4</xdr:rowOff>
              </xdr:to>
            </anchor>
          </commentPr>
        </mc:Choice>
        <mc:Fallback/>
      </mc:AlternateContent>
    </comment>
    <comment ref="F5" authorId="0">
      <text>
        <r>
          <rPr>
            <sz val="10"/>
            <rFont val="Arial"/>
            <family val="2"/>
          </rPr>
          <t xml:space="preserve">Otros costes directos por unidad que no estén incluidos en el artículo, los consumibles o el packaging.
======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6</xdr:col>
                <xdr:colOff>15</xdr:colOff>
                <xdr:row>5</xdr:row>
                <xdr:rowOff>10</xdr:rowOff>
              </xdr:from>
              <xdr:to>
                <xdr:col>10</xdr:col>
                <xdr:colOff>15</xdr:colOff>
                <xdr:row>8</xdr:row>
                <xdr:rowOff>4</xdr:rowOff>
              </xdr:to>
            </anchor>
          </commentPr>
        </mc:Choice>
        <mc:Fallback/>
      </mc:AlternateContent>
    </comment>
    <comment ref="G5" authorId="0">
      <text>
        <r>
          <rPr>
            <sz val="10"/>
            <rFont val="Arial"/>
            <family val="2"/>
          </rPr>
          <t xml:space="preserve">Minutos totales dedicados una sola vez a cada pedido: atención inicial, preparación del diseño, cambios, archivo y puesta a punto. Se reparten entre las unidades del pedido.
======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7</xdr:col>
                <xdr:colOff>15</xdr:colOff>
                <xdr:row>5</xdr:row>
                <xdr:rowOff>10</xdr:rowOff>
              </xdr:from>
              <xdr:to>
                <xdr:col>11</xdr:col>
                <xdr:colOff>15</xdr:colOff>
                <xdr:row>8</xdr:row>
                <xdr:rowOff>4</xdr:rowOff>
              </xdr:to>
            </anchor>
          </commentPr>
        </mc:Choice>
        <mc:Fallback/>
      </mc:AlternateContent>
    </comment>
    <comment ref="H5" authorId="0">
      <text>
        <r>
          <rPr>
            <sz val="10"/>
            <rFont val="Arial"/>
            <family val="2"/>
          </rPr>
          <t xml:space="preserve">Minutos necesarios para producir cada unidad: colocar, imprimir, planchar, montar, revisar y preparar el producto.
======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8</xdr:col>
                <xdr:colOff>15</xdr:colOff>
                <xdr:row>5</xdr:row>
                <xdr:rowOff>10</xdr:rowOff>
              </xdr:from>
              <xdr:to>
                <xdr:col>12</xdr:col>
                <xdr:colOff>15</xdr:colOff>
                <xdr:row>8</xdr:row>
                <xdr:rowOff>4</xdr:rowOff>
              </xdr:to>
            </anchor>
          </commentPr>
        </mc:Choice>
        <mc:Fallback/>
      </mc:AlternateContent>
    </comment>
    <comment ref="I5" authorId="0">
      <text>
        <r>
          <rPr>
            <sz val="10"/>
            <rFont val="Arial"/>
            <family val="2"/>
          </rPr>
          <t xml:space="preserve">Importe de transporte que asume tu negocio por pedido. Introduce 0 € si el cliente paga el envío por separado.
======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9</xdr:col>
                <xdr:colOff>15</xdr:colOff>
                <xdr:row>5</xdr:row>
                <xdr:rowOff>10</xdr:rowOff>
              </xdr:from>
              <xdr:to>
                <xdr:col>13</xdr:col>
                <xdr:colOff>15</xdr:colOff>
                <xdr:row>8</xdr:row>
                <xdr:rowOff>4</xdr:rowOff>
              </xdr:to>
            </anchor>
          </commentPr>
        </mc:Choice>
        <mc:Fallback/>
      </mc:AlternateContent>
    </comment>
    <comment ref="J5" authorId="0">
      <text>
        <r>
          <rPr>
            <sz val="10"/>
            <rFont val="Arial"/>
            <family val="2"/>
          </rPr>
          <t xml:space="preserve">Suma automática del artículo base, los consumibles, el packaging y otros costes directos por unidad.
======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10</xdr:col>
                <xdr:colOff>15</xdr:colOff>
                <xdr:row>5</xdr:row>
                <xdr:rowOff>10</xdr:rowOff>
              </xdr:from>
              <xdr:to>
                <xdr:col>14</xdr:col>
                <xdr:colOff>15</xdr:colOff>
                <xdr:row>8</xdr:row>
                <xdr:rowOff>4</xdr:rowOff>
              </xdr:to>
            </anchor>
          </commentPr>
        </mc:Choice>
        <mc:Fallback/>
      </mc:AlternateContent>
    </comment>
    <comment ref="K5" authorId="0">
      <text>
        <r>
          <rPr>
            <sz val="10"/>
            <rFont val="Arial"/>
            <family val="2"/>
          </rPr>
          <t xml:space="preserve">Coste adicional previsto para pruebas fallidas, roturas o repeticiones. Se calcula aplicando el porcentaje de merma configurado al coste de materiales.
======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11</xdr:col>
                <xdr:colOff>15</xdr:colOff>
                <xdr:row>5</xdr:row>
                <xdr:rowOff>10</xdr:rowOff>
              </xdr:from>
              <xdr:to>
                <xdr:col>15</xdr:col>
                <xdr:colOff>15</xdr:colOff>
                <xdr:row>8</xdr:row>
                <xdr:rowOff>4</xdr:rowOff>
              </xdr:to>
            </anchor>
          </commentPr>
        </mc:Choice>
        <mc:Fallback/>
      </mc:AlternateContent>
    </comment>
    <comment ref="L5" authorId="0">
      <text>
        <r>
          <rPr>
            <sz val="10"/>
            <rFont val="Arial"/>
            <family val="2"/>
          </rPr>
          <t xml:space="preserve">Parte de los gastos fijos asignada a cada unidad según el tiempo necesario para preparar y producir el pedido.
======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12</xdr:col>
                <xdr:colOff>15</xdr:colOff>
                <xdr:row>5</xdr:row>
                <xdr:rowOff>10</xdr:rowOff>
              </xdr:from>
              <xdr:to>
                <xdr:col>16</xdr:col>
                <xdr:colOff>15</xdr:colOff>
                <xdr:row>8</xdr:row>
                <xdr:rowOff>4</xdr:rowOff>
              </xdr:to>
            </anchor>
          </commentPr>
        </mc:Choice>
        <mc:Fallback/>
      </mc:AlternateContent>
    </comment>
    <comment ref="M5" authorId="0">
      <text>
        <r>
          <rPr>
            <sz val="10"/>
            <rFont val="Arial"/>
            <family val="2"/>
          </rPr>
          <t xml:space="preserve">Comisión fija cobrada por pedido, repartida entre todas las unidades incluidas en ese pedido.
======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13</xdr:col>
                <xdr:colOff>15</xdr:colOff>
                <xdr:row>5</xdr:row>
                <xdr:rowOff>10</xdr:rowOff>
              </xdr:from>
              <xdr:to>
                <xdr:col>17</xdr:col>
                <xdr:colOff>15</xdr:colOff>
                <xdr:row>8</xdr:row>
                <xdr:rowOff>4</xdr:rowOff>
              </xdr:to>
            </anchor>
          </commentPr>
        </mc:Choice>
        <mc:Fallback/>
      </mc:AlternateContent>
    </comment>
    <comment ref="N5" authorId="0">
      <text>
        <r>
          <rPr>
            <sz val="10"/>
            <rFont val="Arial"/>
            <family val="2"/>
          </rPr>
          <t xml:space="preserve">Coste total por unidad: materiales, merma, mano de obra, costes fijos, comisión fija y parte proporcional del envío asumido.
======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14</xdr:col>
                <xdr:colOff>15</xdr:colOff>
                <xdr:row>5</xdr:row>
                <xdr:rowOff>10</xdr:rowOff>
              </xdr:from>
              <xdr:to>
                <xdr:col>18</xdr:col>
                <xdr:colOff>15</xdr:colOff>
                <xdr:row>8</xdr:row>
                <xdr:rowOff>4</xdr:rowOff>
              </xdr:to>
            </anchor>
          </commentPr>
        </mc:Choice>
        <mc:Fallback/>
      </mc:AlternateContent>
    </comment>
    <comment ref="O5" authorId="0">
      <text>
        <r>
          <rPr>
            <sz val="10"/>
            <rFont val="Arial"/>
            <family val="2"/>
          </rPr>
          <t xml:space="preserve">Precio recomendado antes de IVA. Se calcula para cubrir el coste real, la comisión variable y el margen deseado configurado.
======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15</xdr:col>
                <xdr:colOff>15</xdr:colOff>
                <xdr:row>5</xdr:row>
                <xdr:rowOff>10</xdr:rowOff>
              </xdr:from>
              <xdr:to>
                <xdr:col>19</xdr:col>
                <xdr:colOff>15</xdr:colOff>
                <xdr:row>8</xdr:row>
                <xdr:rowOff>4</xdr:rowOff>
              </xdr:to>
            </anchor>
          </commentPr>
        </mc:Choice>
        <mc:Fallback/>
      </mc:AlternateContent>
    </comment>
    <comment ref="P5" authorId="0">
      <text>
        <r>
          <rPr>
            <sz val="10"/>
            <rFont val="Arial"/>
            <family val="2"/>
          </rPr>
          <t xml:space="preserve">Importe de IVA correspondiente a una unidad, calculado con el porcentaje indicado en la hoja Configuración.
======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16</xdr:col>
                <xdr:colOff>15</xdr:colOff>
                <xdr:row>5</xdr:row>
                <xdr:rowOff>10</xdr:rowOff>
              </xdr:from>
              <xdr:to>
                <xdr:col>20</xdr:col>
                <xdr:colOff>15</xdr:colOff>
                <xdr:row>8</xdr:row>
                <xdr:rowOff>4</xdr:rowOff>
              </xdr:to>
            </anchor>
          </commentPr>
        </mc:Choice>
        <mc:Fallback/>
      </mc:AlternateContent>
    </comment>
    <comment ref="Q5" authorId="0">
      <text>
        <r>
          <rPr>
            <sz val="10"/>
            <rFont val="Arial"/>
            <family val="2"/>
          </rPr>
          <t xml:space="preserve">Precio recomendado que pagaría el cliente por una unidad, con el IVA incluido.
======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17</xdr:col>
                <xdr:colOff>15</xdr:colOff>
                <xdr:row>5</xdr:row>
                <xdr:rowOff>10</xdr:rowOff>
              </xdr:from>
              <xdr:to>
                <xdr:col>21</xdr:col>
                <xdr:colOff>15</xdr:colOff>
                <xdr:row>8</xdr:row>
                <xdr:rowOff>4</xdr:rowOff>
              </xdr:to>
            </anchor>
          </commentPr>
        </mc:Choice>
        <mc:Fallback/>
      </mc:AlternateContent>
    </comment>
    <comment ref="R5" authorId="0">
      <text>
        <r>
          <rPr>
            <sz val="10"/>
            <rFont val="Arial"/>
            <family val="2"/>
          </rPr>
          <t xml:space="preserve">Estimación de la comisión porcentual de la plataforma o pasarela de pago aplicada al precio sin IVA.
======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18</xdr:col>
                <xdr:colOff>15</xdr:colOff>
                <xdr:row>5</xdr:row>
                <xdr:rowOff>10</xdr:rowOff>
              </xdr:from>
              <xdr:to>
                <xdr:col>22</xdr:col>
                <xdr:colOff>15</xdr:colOff>
                <xdr:row>8</xdr:row>
                <xdr:rowOff>4</xdr:rowOff>
              </xdr:to>
            </anchor>
          </commentPr>
        </mc:Choice>
        <mc:Fallback/>
      </mc:AlternateContent>
    </comment>
    <comment ref="S5" authorId="0">
      <text>
        <r>
          <rPr>
            <sz val="10"/>
            <rFont val="Arial"/>
            <family val="2"/>
          </rPr>
          <t xml:space="preserve">Beneficio estimado por unidad después de restar el coste real y la comisión variable al precio sin IVA. El IVA no se considera beneficio.
======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19</xdr:col>
                <xdr:colOff>15</xdr:colOff>
                <xdr:row>5</xdr:row>
                <xdr:rowOff>10</xdr:rowOff>
              </xdr:from>
              <xdr:to>
                <xdr:col>23</xdr:col>
                <xdr:colOff>15</xdr:colOff>
                <xdr:row>8</xdr:row>
                <xdr:rowOff>4</xdr:rowOff>
              </xdr:to>
            </anchor>
          </commentPr>
        </mc:Choice>
        <mc:Fallback/>
      </mc:AlternateContent>
    </comment>
    <comment ref="T5" authorId="0">
      <text>
        <r>
          <rPr>
            <sz val="10"/>
            <rFont val="Arial"/>
            <family val="2"/>
          </rPr>
          <t xml:space="preserve">Porcentaje de beneficio real sobre el precio sin IVA. Debería coincidir con el margen deseado si todos los datos están completos.
======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20</xdr:col>
                <xdr:colOff>15</xdr:colOff>
                <xdr:row>5</xdr:row>
                <xdr:rowOff>10</xdr:rowOff>
              </xdr:from>
              <xdr:to>
                <xdr:col>24</xdr:col>
                <xdr:colOff>15</xdr:colOff>
                <xdr:row>8</xdr:row>
                <xdr:rowOff>4</xdr:rowOff>
              </xdr:to>
            </anchor>
          </commentPr>
        </mc:Choice>
        <mc:Fallback/>
      </mc:AlternateContent>
    </comment>
    <comment ref="U5" authorId="0">
      <text>
        <r>
          <rPr>
            <sz val="10"/>
            <rFont val="Arial"/>
            <family val="2"/>
          </rPr>
          <t xml:space="preserve">Beneficio total estimado de un pedido: beneficio por unidad multiplicado por el número de unidades.
======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21</xdr:col>
                <xdr:colOff>15</xdr:colOff>
                <xdr:row>5</xdr:row>
                <xdr:rowOff>10</xdr:rowOff>
              </xdr:from>
              <xdr:to>
                <xdr:col>25</xdr:col>
                <xdr:colOff>15</xdr:colOff>
                <xdr:row>8</xdr:row>
                <xdr:rowOff>4</xdr:rowOff>
              </xdr:to>
            </anchor>
          </commentPr>
        </mc:Choice>
        <mc:Fallback/>
      </mc:AlternateContent>
    </comment>
    <comment ref="V5" authorId="0">
      <text>
        <r>
          <rPr>
            <sz val="10"/>
            <rFont val="Arial"/>
            <family val="2"/>
          </rPr>
          <t xml:space="preserve">Número aproximado de pedidos necesarios para recuperar la inversión indicada en Configuración, según el beneficio estimado de cada pedido.
======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22</xdr:col>
                <xdr:colOff>15</xdr:colOff>
                <xdr:row>5</xdr:row>
                <xdr:rowOff>10</xdr:rowOff>
              </xdr:from>
              <xdr:to>
                <xdr:col>26</xdr:col>
                <xdr:colOff>15</xdr:colOff>
                <xdr:row>8</xdr:row>
                <xdr:rowOff>4</xdr:rowOff>
              </xdr:to>
            </anchor>
          </commentPr>
        </mc:Choice>
        <mc:Fallback/>
      </mc:AlternateContent>
    </comment>
  </commentList>
</comments>
</file>

<file path=xl/sharedStrings.xml><?xml version="1.0" encoding="utf-8"?>
<sst xmlns="http://schemas.openxmlformats.org/spreadsheetml/2006/main" count="94" uniqueCount="90">
  <si>
    <t xml:space="preserve">Calculadora de precios para productos personalizados</t>
  </si>
  <si>
    <t xml:space="preserve">Una plantilla sencilla para conocer tu coste real, fijar un precio sostenible y comprobar cuántos pedidos necesitas para recuperar una inversión.</t>
  </si>
  <si>
    <t xml:space="preserve">CÓMO UTILIZAR LA PLANTILLA</t>
  </si>
  <si>
    <t xml:space="preserve">1</t>
  </si>
  <si>
    <t xml:space="preserve">Configura tu negocio</t>
  </si>
  <si>
    <t xml:space="preserve">2</t>
  </si>
  <si>
    <t xml:space="preserve">Añade tus productos</t>
  </si>
  <si>
    <t xml:space="preserve">Revisa IVA, margen, comisiones, merma, valor de tu hora y costes fijos.</t>
  </si>
  <si>
    <t xml:space="preserve">Introduce una fila por producto o tipo de pedido en la hoja Calculadora.</t>
  </si>
  <si>
    <t xml:space="preserve">3</t>
  </si>
  <si>
    <t xml:space="preserve">Consulta el precio recomendado</t>
  </si>
  <si>
    <t xml:space="preserve">4</t>
  </si>
  <si>
    <t xml:space="preserve">Toma decisiones</t>
  </si>
  <si>
    <t xml:space="preserve">La plantilla calcula el precio sin IVA, el precio final, el beneficio y el margen.</t>
  </si>
  <si>
    <t xml:space="preserve">Compara productos y comprueba cuándo tendría sentido invertir en maquinaria.</t>
  </si>
  <si>
    <t xml:space="preserve">QUÉ SIGNIFICAN LOS COLORES</t>
  </si>
  <si>
    <t xml:space="preserve">Color</t>
  </si>
  <si>
    <t xml:space="preserve">Uso</t>
  </si>
  <si>
    <t xml:space="preserve">AMARILLO</t>
  </si>
  <si>
    <t xml:space="preserve">Datos que debes revisar o editar.</t>
  </si>
  <si>
    <t xml:space="preserve">NARANJA</t>
  </si>
  <si>
    <t xml:space="preserve">Resultados principales: precio, beneficio y recuperación de la inversión.</t>
  </si>
  <si>
    <t xml:space="preserve">IMPORTANTE</t>
  </si>
  <si>
    <t xml:space="preserve">Los resultados son orientativos y dependen de que introduzcas costes y tiempos realistas. El IVA no forma parte del beneficio. Si el cliente paga el envío por separado, introduce 0 € como envío asumido. Para decisiones fiscales o contables, consulta con un profesional.</t>
  </si>
  <si>
    <t xml:space="preserve">Fórmula principal: Precio sin IVA = coste real ÷ (1 − margen deseado − comisión variable)</t>
  </si>
  <si>
    <t xml:space="preserve">Configuración del negocio</t>
  </si>
  <si>
    <t xml:space="preserve">Edita únicamente las celdas amarillas. Estos valores se utilizarán en todos los productos de la hoja Calculadora.</t>
  </si>
  <si>
    <t xml:space="preserve">SUPUESTOS GENERALES</t>
  </si>
  <si>
    <t xml:space="preserve">Concepto</t>
  </si>
  <si>
    <t xml:space="preserve">Valor</t>
  </si>
  <si>
    <t xml:space="preserve">Unidad</t>
  </si>
  <si>
    <t xml:space="preserve">Para qué sirve</t>
  </si>
  <si>
    <t xml:space="preserve">IVA aplicable</t>
  </si>
  <si>
    <t xml:space="preserve">%</t>
  </si>
  <si>
    <t xml:space="preserve">Se añade al precio sin IVA para obtener el precio final.</t>
  </si>
  <si>
    <t xml:space="preserve">Margen deseado</t>
  </si>
  <si>
    <t xml:space="preserve">Beneficio objetivo como porcentaje del precio sin IVA.</t>
  </si>
  <si>
    <t xml:space="preserve">Comisión variable</t>
  </si>
  <si>
    <t xml:space="preserve">% venta</t>
  </si>
  <si>
    <t xml:space="preserve">Porcentaje que cobra la plataforma o pasarela de pago.</t>
  </si>
  <si>
    <t xml:space="preserve">Comisión fija por pedido</t>
  </si>
  <si>
    <t xml:space="preserve">€/pedido</t>
  </si>
  <si>
    <t xml:space="preserve">Importe fijo cobrado en cada operación.</t>
  </si>
  <si>
    <t xml:space="preserve">Merma o errores</t>
  </si>
  <si>
    <t xml:space="preserve">% materiales</t>
  </si>
  <si>
    <t xml:space="preserve">Previsión para pruebas fallidas, roturas o repeticiones.</t>
  </si>
  <si>
    <t xml:space="preserve">Costes fijos mensuales</t>
  </si>
  <si>
    <t xml:space="preserve">€/mes</t>
  </si>
  <si>
    <t xml:space="preserve">Software, electricidad, gestoría, web, alquiler, etc.</t>
  </si>
  <si>
    <t xml:space="preserve">Horas productivas mensuales</t>
  </si>
  <si>
    <t xml:space="preserve">horas</t>
  </si>
  <si>
    <t xml:space="preserve">Horas que realmente puedes dedicar a trabajos facturables.</t>
  </si>
  <si>
    <t xml:space="preserve">INVERSIÓN Y COSTE FIJO</t>
  </si>
  <si>
    <t xml:space="preserve">Resultado</t>
  </si>
  <si>
    <t xml:space="preserve">Amortización de máquinas </t>
  </si>
  <si>
    <t xml:space="preserve">€</t>
  </si>
  <si>
    <t xml:space="preserve">Se usa para calcular cuántos pedidos necesitas.</t>
  </si>
  <si>
    <t xml:space="preserve">Coste fijo por hora productiva</t>
  </si>
  <si>
    <t xml:space="preserve">€/hora</t>
  </si>
  <si>
    <t xml:space="preserve">Costes fijos mensuales ÷ horas productivas.</t>
  </si>
  <si>
    <t xml:space="preserve">Consejo: no uses todas las horas del mes para calcular el coste fijo por hora. Incluye solo las horas productivas que realmente puedes dedicar a pedidos; la gestión, las compras y la promoción también consumen tiempo.</t>
  </si>
  <si>
    <t xml:space="preserve">Calculadora de productos</t>
  </si>
  <si>
    <t xml:space="preserve">Rellena las columnas amarillas. El ejemplo de la primera fila puede modificarse o eliminarse.</t>
  </si>
  <si>
    <t xml:space="preserve">DATOS QUE TÚ RELLENAS</t>
  </si>
  <si>
    <t xml:space="preserve">COSTE REAL POR UNIDAD</t>
  </si>
  <si>
    <t xml:space="preserve">PRECIO Y RENTABILIDAD</t>
  </si>
  <si>
    <t xml:space="preserve">Producto</t>
  </si>
  <si>
    <t xml:space="preserve">Uds./pedido</t>
  </si>
  <si>
    <t xml:space="preserve">Artículo base €/ud</t>
  </si>
  <si>
    <t xml:space="preserve">Consumibles €/ud</t>
  </si>
  <si>
    <t xml:space="preserve">Packaging €/ud</t>
  </si>
  <si>
    <t xml:space="preserve">Otros €/ud</t>
  </si>
  <si>
    <t xml:space="preserve">Diseño y preparación min/pedido</t>
  </si>
  <si>
    <t xml:space="preserve">Producción min/ud</t>
  </si>
  <si>
    <t xml:space="preserve">Envío asumido €/pedido</t>
  </si>
  <si>
    <t xml:space="preserve">Materiales €/ud</t>
  </si>
  <si>
    <t xml:space="preserve">Merma €/ud</t>
  </si>
  <si>
    <t xml:space="preserve">Costes fijos €/ud</t>
  </si>
  <si>
    <t xml:space="preserve">Comisión fija €/ud</t>
  </si>
  <si>
    <t xml:space="preserve">Coste real €/ud</t>
  </si>
  <si>
    <t xml:space="preserve">Precio sin IVA</t>
  </si>
  <si>
    <t xml:space="preserve">IVA €/ud</t>
  </si>
  <si>
    <t xml:space="preserve">Precio final</t>
  </si>
  <si>
    <t xml:space="preserve">Comisión variable €/ud</t>
  </si>
  <si>
    <t xml:space="preserve">Beneficio €/ud</t>
  </si>
  <si>
    <t xml:space="preserve">Margen real</t>
  </si>
  <si>
    <t xml:space="preserve">Beneficio/pedido</t>
  </si>
  <si>
    <t xml:space="preserve">Pedidos para recuperar inversión</t>
  </si>
  <si>
    <t xml:space="preserve">EJEMPLO · Taza personalizada</t>
  </si>
  <si>
    <t xml:space="preserve">Recuerda: si un pedido incluye varias unidades, reparte el tiempo de diseño, el envío y la comisión fija entre todas ellas.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</si>
</sst>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.0%;[RED]\-0.0%;\-"/>
    <numFmt numFmtId="166" formatCode="0%"/>
    <numFmt numFmtId="167" formatCode="#,##0.00&quot; €&quot;;[RED]\-#,##0.00&quot; €&quot;;\-"/>
    <numFmt numFmtId="168" formatCode="0.0"/>
    <numFmt numFmtId="169" formatCode="#,##0;[RED]\-#,##0;\-"/>
  </numFmts>
  <fonts count="30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2"/>
      <color rgb="FFFFFFFF"/>
      <name val="Play"/>
      <family val="0"/>
      <charset val="1"/>
    </font>
    <font>
      <sz val="11"/>
      <color rgb="FF062B67"/>
      <name val="Aptos"/>
      <family val="0"/>
      <charset val="1"/>
    </font>
    <font>
      <b val="true"/>
      <sz val="11"/>
      <color rgb="FFFFFFFF"/>
      <name val="Aptos"/>
      <family val="0"/>
      <charset val="1"/>
    </font>
    <font>
      <b val="true"/>
      <sz val="20"/>
      <color rgb="FFFFFFFF"/>
      <name val="Play"/>
      <family val="0"/>
      <charset val="1"/>
    </font>
    <font>
      <b val="true"/>
      <sz val="12"/>
      <color rgb="FF062B67"/>
      <name val="Aptos"/>
      <family val="0"/>
      <charset val="1"/>
    </font>
    <font>
      <sz val="10"/>
      <color rgb="FF5D6675"/>
      <name val="Aptos"/>
      <family val="0"/>
      <charset val="1"/>
    </font>
    <font>
      <b val="true"/>
      <sz val="11"/>
      <color rgb="FFFFFFFF"/>
      <name val="Calibri"/>
      <family val="0"/>
      <charset val="1"/>
    </font>
    <font>
      <b val="true"/>
      <sz val="11"/>
      <color rgb="FF124DB3"/>
      <name val="Calibri"/>
      <family val="0"/>
      <charset val="1"/>
    </font>
    <font>
      <sz val="11"/>
      <color rgb="FF5D6675"/>
      <name val="Calibri"/>
      <family val="0"/>
      <charset val="1"/>
    </font>
    <font>
      <b val="true"/>
      <sz val="11"/>
      <color rgb="FFFF6B00"/>
      <name val="Calibri"/>
      <family val="0"/>
      <charset val="1"/>
    </font>
    <font>
      <b val="true"/>
      <sz val="11"/>
      <color rgb="FF062B67"/>
      <name val="Aptos"/>
      <family val="0"/>
      <charset val="1"/>
    </font>
    <font>
      <b val="true"/>
      <sz val="11"/>
      <color rgb="FF172033"/>
      <name val="Calibri"/>
      <family val="0"/>
      <charset val="1"/>
    </font>
    <font>
      <b val="true"/>
      <sz val="11"/>
      <color rgb="FF0000FF"/>
      <name val="Calibri"/>
      <family val="0"/>
      <charset val="1"/>
    </font>
    <font>
      <sz val="11"/>
      <color theme="1"/>
      <name val="Calibri"/>
      <family val="0"/>
      <charset val="1"/>
    </font>
    <font>
      <b val="true"/>
      <sz val="11"/>
      <color theme="1"/>
      <name val="Calibri"/>
      <family val="0"/>
      <charset val="1"/>
    </font>
    <font>
      <i val="true"/>
      <sz val="11"/>
      <color rgb="FF5D6675"/>
      <name val="Calibri"/>
      <family val="0"/>
      <charset val="1"/>
    </font>
    <font>
      <b val="true"/>
      <sz val="9"/>
      <color rgb="FF062B67"/>
      <name val="Aptos"/>
      <family val="0"/>
      <charset val="1"/>
    </font>
    <font>
      <b val="true"/>
      <sz val="9"/>
      <color rgb="FF062B67"/>
      <name val="Arial"/>
      <family val="0"/>
      <charset val="1"/>
    </font>
    <font>
      <b val="true"/>
      <sz val="10"/>
      <color rgb="FF0000FF"/>
      <name val="Aptos"/>
      <family val="0"/>
      <charset val="1"/>
    </font>
    <font>
      <sz val="10"/>
      <color rgb="FF0000FF"/>
      <name val="Arial"/>
      <family val="0"/>
      <charset val="1"/>
    </font>
    <font>
      <sz val="10"/>
      <color rgb="FF0000FF"/>
      <name val="Aptos"/>
      <family val="0"/>
      <charset val="1"/>
    </font>
    <font>
      <sz val="10"/>
      <color rgb="FF177245"/>
      <name val="Aptos"/>
      <family val="0"/>
      <charset val="1"/>
    </font>
    <font>
      <b val="true"/>
      <sz val="11"/>
      <color rgb="FFFF6B00"/>
      <name val="Aptos"/>
      <family val="0"/>
      <charset val="1"/>
    </font>
    <font>
      <b val="true"/>
      <sz val="10"/>
      <color rgb="FF172033"/>
      <name val="Aptos"/>
      <family val="0"/>
      <charset val="1"/>
    </font>
    <font>
      <i val="true"/>
      <sz val="10"/>
      <color rgb="FF062B67"/>
      <name val="Aptos"/>
      <family val="0"/>
      <charset val="1"/>
    </font>
    <font>
      <sz val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062B67"/>
        <bgColor rgb="FF172033"/>
      </patternFill>
    </fill>
    <fill>
      <patternFill patternType="solid">
        <fgColor rgb="FFEAF3FF"/>
        <bgColor rgb="FFF4F6F8"/>
      </patternFill>
    </fill>
    <fill>
      <patternFill patternType="solid">
        <fgColor rgb="FF124DB3"/>
        <bgColor rgb="FF333399"/>
      </patternFill>
    </fill>
    <fill>
      <patternFill patternType="solid">
        <fgColor rgb="FFFF6B00"/>
        <bgColor rgb="FFFF9900"/>
      </patternFill>
    </fill>
    <fill>
      <patternFill patternType="solid">
        <fgColor rgb="FFFFFFFF"/>
        <bgColor rgb="FFF4F6F8"/>
      </patternFill>
    </fill>
    <fill>
      <patternFill patternType="solid">
        <fgColor rgb="FFFFF4CC"/>
        <bgColor rgb="FFFFF1E8"/>
      </patternFill>
    </fill>
    <fill>
      <patternFill patternType="solid">
        <fgColor rgb="FFFFF1E8"/>
        <bgColor rgb="FFF4F6F8"/>
      </patternFill>
    </fill>
    <fill>
      <patternFill patternType="solid">
        <fgColor rgb="FFF4F6F8"/>
        <bgColor rgb="FFEAF3FF"/>
      </patternFill>
    </fill>
    <fill>
      <patternFill patternType="solid">
        <fgColor rgb="FFE7F6ED"/>
        <bgColor rgb="FFEAF3FF"/>
      </patternFill>
    </fill>
  </fills>
  <borders count="14">
    <border diagonalUp="false" diagonalDown="false">
      <left/>
      <right/>
      <top/>
      <bottom/>
      <diagonal/>
    </border>
    <border diagonalUp="false" diagonalDown="false">
      <left style="thin">
        <color rgb="FFD7DEE8"/>
      </left>
      <right/>
      <top style="thin">
        <color rgb="FFD7DEE8"/>
      </top>
      <bottom style="thin">
        <color rgb="FFD7DEE8"/>
      </bottom>
      <diagonal/>
    </border>
    <border diagonalUp="false" diagonalDown="false">
      <left/>
      <right style="thin">
        <color rgb="FFD7DEE8"/>
      </right>
      <top style="thin">
        <color rgb="FFD7DEE8"/>
      </top>
      <bottom/>
      <diagonal/>
    </border>
    <border diagonalUp="false" diagonalDown="false">
      <left/>
      <right style="thin">
        <color rgb="FFD7DEE8"/>
      </right>
      <top/>
      <bottom style="thin">
        <color rgb="FFD7DEE8"/>
      </bottom>
      <diagonal/>
    </border>
    <border diagonalUp="false" diagonalDown="false">
      <left style="thin">
        <color rgb="FFD7DEE8"/>
      </left>
      <right/>
      <top style="thin">
        <color rgb="FFD7DEE8"/>
      </top>
      <bottom/>
      <diagonal/>
    </border>
    <border diagonalUp="false" diagonalDown="false">
      <left style="thin">
        <color rgb="FFD7DEE8"/>
      </left>
      <right/>
      <top/>
      <bottom/>
      <diagonal/>
    </border>
    <border diagonalUp="false" diagonalDown="false">
      <left/>
      <right style="thin">
        <color rgb="FFD7DEE8"/>
      </right>
      <top/>
      <bottom/>
      <diagonal/>
    </border>
    <border diagonalUp="false" diagonalDown="false">
      <left style="thin">
        <color rgb="FFD7DEE8"/>
      </left>
      <right/>
      <top/>
      <bottom style="thin">
        <color rgb="FFD7DEE8"/>
      </bottom>
      <diagonal/>
    </border>
    <border diagonalUp="false" diagonalDown="false">
      <left style="thin">
        <color rgb="FFD7DEE8"/>
      </left>
      <right style="thin">
        <color rgb="FFD7DEE8"/>
      </right>
      <top style="thin">
        <color rgb="FFD7DEE8"/>
      </top>
      <bottom style="thin">
        <color rgb="FFD7DEE8"/>
      </bottom>
      <diagonal/>
    </border>
    <border diagonalUp="false" diagonalDown="false">
      <left style="thin">
        <color rgb="FFFF6B00"/>
      </left>
      <right style="thin">
        <color rgb="FFFF6B00"/>
      </right>
      <top style="thin">
        <color rgb="FFFF6B00"/>
      </top>
      <bottom style="thin">
        <color rgb="FFFF6B00"/>
      </bottom>
      <diagonal/>
    </border>
    <border diagonalUp="false" diagonalDown="false">
      <left/>
      <right/>
      <top/>
      <bottom style="thin">
        <color rgb="FFD7DEE8"/>
      </bottom>
      <diagonal/>
    </border>
    <border diagonalUp="false" diagonalDown="false">
      <left/>
      <right/>
      <top style="thin">
        <color rgb="FFD7DEE8"/>
      </top>
      <bottom style="thin">
        <color rgb="FFD7DEE8"/>
      </bottom>
      <diagonal/>
    </border>
    <border diagonalUp="false" diagonalDown="false">
      <left/>
      <right/>
      <top/>
      <bottom style="medium">
        <color rgb="FF062B67"/>
      </bottom>
      <diagonal/>
    </border>
    <border diagonalUp="false" diagonalDown="false">
      <left/>
      <right/>
      <top style="thin">
        <color rgb="FFD7DEE8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3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4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6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9" fillId="6" borderId="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2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7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6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3" fillId="8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9" fillId="9" borderId="8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4" fillId="8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2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6" fillId="7" borderId="1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7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1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6" fontId="16" fillId="7" borderId="1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16" fillId="7" borderId="1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16" fillId="7" borderId="1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0" fillId="2" borderId="1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8" fillId="0" borderId="1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16" fillId="7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5" fillId="1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9" fillId="9" borderId="8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4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5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9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9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2" fillId="7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23" fillId="7" borderId="1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24" fillId="7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24" fillId="7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25" fillId="6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26" fillId="8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27" fillId="8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27" fillId="8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27" fillId="8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2" fillId="7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24" fillId="7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24" fillId="7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24" fillId="7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25" fillId="6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26" fillId="8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27" fillId="8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27" fillId="8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27" fillId="8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2" fillId="7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24" fillId="7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24" fillId="7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24" fillId="7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25" fillId="6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26" fillId="8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27" fillId="8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27" fillId="8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27" fillId="8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8" fillId="3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77245"/>
      <rgbColor rgb="FFC0C0C0"/>
      <rgbColor rgb="FF808080"/>
      <rgbColor rgb="FF9999FF"/>
      <rgbColor rgb="FF993366"/>
      <rgbColor rgb="FFFFF4CC"/>
      <rgbColor rgb="FFE7F6ED"/>
      <rgbColor rgb="FF660066"/>
      <rgbColor rgb="FFFF8080"/>
      <rgbColor rgb="FF124DB3"/>
      <rgbColor rgb="FFD7DEE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AF3FF"/>
      <rgbColor rgb="FFF4F6F8"/>
      <rgbColor rgb="FFFFF1E8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B00"/>
      <rgbColor rgb="FF5D6675"/>
      <rgbColor rgb="FF969696"/>
      <rgbColor rgb="FF062B67"/>
      <rgbColor rgb="FF339966"/>
      <rgbColor rgb="FF003300"/>
      <rgbColor rgb="FF333300"/>
      <rgbColor rgb="FF993300"/>
      <rgbColor rgb="FF993366"/>
      <rgbColor rgb="FF333399"/>
      <rgbColor rgb="FF1720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Carlito" pitchFamily="0" charset="1"/>
        <a:ea typeface="Carlito" pitchFamily="0" charset="1"/>
        <a:cs typeface="Carlito" pitchFamily="0" charset="1"/>
      </a:majorFont>
      <a:minorFont>
        <a:latin typeface="Carlito" pitchFamily="0" charset="1"/>
        <a:ea typeface="Carlito" pitchFamily="0" charset="1"/>
        <a:cs typeface="Carlito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00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328125" defaultRowHeight="15" customHeight="true" zeroHeight="false" outlineLevelRow="0" outlineLevelCol="0"/>
  <cols>
    <col collapsed="false" customWidth="true" hidden="false" outlineLevel="0" max="1" min="1" style="0" width="10"/>
    <col collapsed="false" customWidth="true" hidden="false" outlineLevel="0" max="4" min="2" style="0" width="17"/>
    <col collapsed="false" customWidth="true" hidden="false" outlineLevel="0" max="5" min="5" style="0" width="10"/>
    <col collapsed="false" customWidth="true" hidden="false" outlineLevel="0" max="8" min="6" style="0" width="17"/>
    <col collapsed="false" customWidth="true" hidden="false" outlineLevel="0" max="26" min="9" style="0" width="8.63"/>
  </cols>
  <sheetData>
    <row r="1" customFormat="false" ht="37.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37.5" hidden="false" customHeight="true" outlineLevel="0" collapsed="false">
      <c r="A2" s="1"/>
      <c r="B2" s="1"/>
      <c r="C2" s="1"/>
      <c r="D2" s="1"/>
      <c r="E2" s="1"/>
      <c r="F2" s="1"/>
      <c r="G2" s="1"/>
      <c r="H2" s="1"/>
    </row>
    <row r="3" customFormat="false" ht="33.75" hidden="false" customHeight="true" outlineLevel="0" collapsed="false">
      <c r="A3" s="2" t="s">
        <v>1</v>
      </c>
      <c r="B3" s="2"/>
      <c r="C3" s="2"/>
      <c r="D3" s="2"/>
      <c r="E3" s="2"/>
      <c r="F3" s="2"/>
      <c r="G3" s="2"/>
      <c r="H3" s="2"/>
    </row>
    <row r="4" customFormat="false" ht="33.75" hidden="false" customHeight="true" outlineLevel="0" collapsed="false">
      <c r="A4" s="2"/>
      <c r="B4" s="2"/>
      <c r="C4" s="2"/>
      <c r="D4" s="2"/>
      <c r="E4" s="2"/>
      <c r="F4" s="2"/>
      <c r="G4" s="2"/>
      <c r="H4" s="2"/>
    </row>
    <row r="6" customFormat="false" ht="24" hidden="false" customHeight="true" outlineLevel="0" collapsed="false">
      <c r="A6" s="3" t="s">
        <v>2</v>
      </c>
      <c r="B6" s="3"/>
      <c r="C6" s="3"/>
      <c r="D6" s="3"/>
      <c r="E6" s="3"/>
      <c r="F6" s="3"/>
      <c r="G6" s="3"/>
      <c r="H6" s="3"/>
    </row>
    <row r="8" customFormat="false" ht="15" hidden="false" customHeight="false" outlineLevel="0" collapsed="false">
      <c r="A8" s="4" t="s">
        <v>3</v>
      </c>
      <c r="B8" s="5" t="s">
        <v>4</v>
      </c>
      <c r="C8" s="5"/>
      <c r="D8" s="5"/>
      <c r="E8" s="4" t="s">
        <v>5</v>
      </c>
      <c r="F8" s="5" t="s">
        <v>6</v>
      </c>
      <c r="G8" s="5"/>
      <c r="H8" s="5"/>
    </row>
    <row r="9" customFormat="false" ht="37.5" hidden="false" customHeight="true" outlineLevel="0" collapsed="false">
      <c r="A9" s="4"/>
      <c r="B9" s="6" t="s">
        <v>7</v>
      </c>
      <c r="C9" s="6"/>
      <c r="D9" s="6"/>
      <c r="E9" s="4"/>
      <c r="F9" s="6" t="s">
        <v>8</v>
      </c>
      <c r="G9" s="6"/>
      <c r="H9" s="6"/>
    </row>
    <row r="11" customFormat="false" ht="15" hidden="false" customHeight="false" outlineLevel="0" collapsed="false">
      <c r="A11" s="4" t="s">
        <v>9</v>
      </c>
      <c r="B11" s="5" t="s">
        <v>10</v>
      </c>
      <c r="C11" s="5"/>
      <c r="D11" s="5"/>
      <c r="E11" s="4" t="s">
        <v>11</v>
      </c>
      <c r="F11" s="5" t="s">
        <v>12</v>
      </c>
      <c r="G11" s="5"/>
      <c r="H11" s="5"/>
    </row>
    <row r="12" customFormat="false" ht="37.5" hidden="false" customHeight="true" outlineLevel="0" collapsed="false">
      <c r="A12" s="4"/>
      <c r="B12" s="6" t="s">
        <v>13</v>
      </c>
      <c r="C12" s="6"/>
      <c r="D12" s="6"/>
      <c r="E12" s="4"/>
      <c r="F12" s="6" t="s">
        <v>14</v>
      </c>
      <c r="G12" s="6"/>
      <c r="H12" s="6"/>
    </row>
    <row r="17" customFormat="false" ht="24" hidden="false" customHeight="true" outlineLevel="0" collapsed="false">
      <c r="A17" s="3" t="s">
        <v>15</v>
      </c>
      <c r="B17" s="3"/>
      <c r="C17" s="3"/>
      <c r="D17" s="3"/>
      <c r="E17" s="3"/>
      <c r="F17" s="3"/>
      <c r="G17" s="3"/>
      <c r="H17" s="3"/>
    </row>
    <row r="19" customFormat="false" ht="15" hidden="false" customHeight="false" outlineLevel="0" collapsed="false">
      <c r="A19" s="7" t="s">
        <v>16</v>
      </c>
      <c r="B19" s="8" t="s">
        <v>17</v>
      </c>
      <c r="C19" s="8"/>
      <c r="D19" s="8"/>
      <c r="E19" s="8"/>
      <c r="F19" s="8"/>
      <c r="G19" s="8"/>
      <c r="H19" s="8"/>
    </row>
    <row r="20" customFormat="false" ht="15" hidden="false" customHeight="true" outlineLevel="0" collapsed="false">
      <c r="A20" s="9" t="s">
        <v>18</v>
      </c>
      <c r="B20" s="10" t="s">
        <v>19</v>
      </c>
      <c r="C20" s="10"/>
      <c r="D20" s="10"/>
      <c r="E20" s="10"/>
      <c r="F20" s="10"/>
      <c r="G20" s="10"/>
      <c r="H20" s="10"/>
    </row>
    <row r="21" customFormat="false" ht="15.75" hidden="false" customHeight="true" outlineLevel="0" collapsed="false">
      <c r="A21" s="11" t="s">
        <v>20</v>
      </c>
      <c r="B21" s="12" t="s">
        <v>21</v>
      </c>
      <c r="C21" s="12"/>
      <c r="D21" s="12"/>
      <c r="E21" s="12"/>
      <c r="F21" s="12"/>
      <c r="G21" s="12"/>
      <c r="H21" s="12"/>
    </row>
    <row r="22" customFormat="false" ht="15.75" hidden="false" customHeight="true" outlineLevel="0" collapsed="false"/>
    <row r="23" customFormat="false" ht="24" hidden="false" customHeight="true" outlineLevel="0" collapsed="false">
      <c r="A23" s="3" t="s">
        <v>22</v>
      </c>
      <c r="B23" s="3"/>
      <c r="C23" s="3"/>
      <c r="D23" s="3"/>
      <c r="E23" s="3"/>
      <c r="F23" s="3"/>
      <c r="G23" s="3"/>
      <c r="H23" s="3"/>
    </row>
    <row r="24" customFormat="false" ht="15.75" hidden="false" customHeight="true" outlineLevel="0" collapsed="false">
      <c r="A24" s="13" t="s">
        <v>23</v>
      </c>
      <c r="B24" s="13"/>
      <c r="C24" s="13"/>
      <c r="D24" s="13"/>
      <c r="E24" s="13"/>
      <c r="F24" s="13"/>
      <c r="G24" s="13"/>
      <c r="H24" s="13"/>
    </row>
    <row r="25" customFormat="false" ht="15.75" hidden="false" customHeight="true" outlineLevel="0" collapsed="false">
      <c r="A25" s="13"/>
      <c r="B25" s="13"/>
      <c r="C25" s="13"/>
      <c r="D25" s="13"/>
      <c r="E25" s="13"/>
      <c r="F25" s="13"/>
      <c r="G25" s="13"/>
      <c r="H25" s="13"/>
    </row>
    <row r="26" customFormat="false" ht="15.75" hidden="false" customHeight="true" outlineLevel="0" collapsed="false">
      <c r="A26" s="13"/>
      <c r="B26" s="13"/>
      <c r="C26" s="13"/>
      <c r="D26" s="13"/>
      <c r="E26" s="13"/>
      <c r="F26" s="13"/>
      <c r="G26" s="13"/>
      <c r="H26" s="13"/>
    </row>
    <row r="27" customFormat="false" ht="15.75" hidden="false" customHeight="true" outlineLevel="0" collapsed="false">
      <c r="A27" s="13"/>
      <c r="B27" s="13"/>
      <c r="C27" s="13"/>
      <c r="D27" s="13"/>
      <c r="E27" s="13"/>
      <c r="F27" s="13"/>
      <c r="G27" s="13"/>
      <c r="H27" s="13"/>
    </row>
    <row r="28" customFormat="false" ht="15.75" hidden="false" customHeight="true" outlineLevel="0" collapsed="false"/>
    <row r="29" customFormat="false" ht="15.75" hidden="false" customHeight="true" outlineLevel="0" collapsed="false">
      <c r="A29" s="14" t="s">
        <v>24</v>
      </c>
      <c r="B29" s="14"/>
      <c r="C29" s="14"/>
      <c r="D29" s="14"/>
      <c r="E29" s="14"/>
      <c r="F29" s="14"/>
      <c r="G29" s="14"/>
      <c r="H29" s="14"/>
    </row>
    <row r="30" customFormat="false" ht="15.75" hidden="false" customHeight="true" outlineLevel="0" collapsed="false">
      <c r="A30" s="14"/>
      <c r="B30" s="14"/>
      <c r="C30" s="14"/>
      <c r="D30" s="14"/>
      <c r="E30" s="14"/>
      <c r="F30" s="14"/>
      <c r="G30" s="14"/>
      <c r="H30" s="14"/>
    </row>
    <row r="31" customFormat="false" ht="15.75" hidden="false" customHeight="true" outlineLevel="0" collapsed="false"/>
    <row r="32" customFormat="false" ht="15.75" hidden="false" customHeight="true" outlineLevel="0" collapsed="false"/>
    <row r="33" customFormat="false" ht="15.75" hidden="false" customHeight="true" outlineLevel="0" collapsed="false"/>
    <row r="34" customFormat="false" ht="15.75" hidden="false" customHeight="true" outlineLevel="0" collapsed="false"/>
    <row r="35" customFormat="false" ht="15.75" hidden="false" customHeight="true" outlineLevel="0" collapsed="false"/>
    <row r="36" customFormat="false" ht="15.75" hidden="false" customHeight="true" outlineLevel="0" collapsed="false"/>
    <row r="37" customFormat="false" ht="15.75" hidden="false" customHeight="true" outlineLevel="0" collapsed="false"/>
    <row r="38" customFormat="false" ht="15.75" hidden="false" customHeight="true" outlineLevel="0" collapsed="false"/>
    <row r="39" customFormat="false" ht="15.75" hidden="false" customHeight="true" outlineLevel="0" collapsed="false"/>
    <row r="40" customFormat="false" ht="15.75" hidden="false" customHeight="true" outlineLevel="0" collapsed="false"/>
    <row r="41" customFormat="false" ht="15.75" hidden="false" customHeight="true" outlineLevel="0" collapsed="false"/>
    <row r="42" customFormat="false" ht="15.75" hidden="false" customHeight="true" outlineLevel="0" collapsed="false"/>
    <row r="43" customFormat="false" ht="15.75" hidden="false" customHeight="true" outlineLevel="0" collapsed="false"/>
    <row r="44" customFormat="false" ht="15.75" hidden="false" customHeight="true" outlineLevel="0" collapsed="false"/>
    <row r="45" customFormat="false" ht="15.75" hidden="false" customHeight="true" outlineLevel="0" collapsed="false"/>
    <row r="46" customFormat="false" ht="15.75" hidden="false" customHeight="true" outlineLevel="0" collapsed="false"/>
    <row r="47" customFormat="false" ht="15.75" hidden="false" customHeight="true" outlineLevel="0" collapsed="false"/>
    <row r="48" customFormat="false" ht="15.75" hidden="false" customHeight="true" outlineLevel="0" collapsed="false"/>
    <row r="49" customFormat="false" ht="15.75" hidden="false" customHeight="true" outlineLevel="0" collapsed="false"/>
    <row r="50" customFormat="false" ht="15.75" hidden="false" customHeight="true" outlineLevel="0" collapsed="false"/>
    <row r="51" customFormat="false" ht="15.75" hidden="false" customHeight="true" outlineLevel="0" collapsed="false"/>
    <row r="52" customFormat="false" ht="15.75" hidden="false" customHeight="true" outlineLevel="0" collapsed="false"/>
    <row r="53" customFormat="false" ht="15.75" hidden="false" customHeight="true" outlineLevel="0" collapsed="false"/>
    <row r="54" customFormat="false" ht="15.75" hidden="false" customHeight="true" outlineLevel="0" collapsed="false"/>
    <row r="55" customFormat="false" ht="15.75" hidden="false" customHeight="true" outlineLevel="0" collapsed="false"/>
    <row r="56" customFormat="false" ht="15.75" hidden="false" customHeight="true" outlineLevel="0" collapsed="false"/>
    <row r="57" customFormat="false" ht="15.75" hidden="false" customHeight="true" outlineLevel="0" collapsed="false"/>
    <row r="58" customFormat="false" ht="15.75" hidden="false" customHeight="true" outlineLevel="0" collapsed="false"/>
    <row r="59" customFormat="false" ht="15.75" hidden="false" customHeight="true" outlineLevel="0" collapsed="false"/>
    <row r="60" customFormat="false" ht="15.75" hidden="false" customHeight="true" outlineLevel="0" collapsed="false"/>
    <row r="61" customFormat="false" ht="15.75" hidden="false" customHeight="true" outlineLevel="0" collapsed="false"/>
    <row r="62" customFormat="false" ht="15.75" hidden="false" customHeight="true" outlineLevel="0" collapsed="false"/>
    <row r="63" customFormat="false" ht="15.75" hidden="false" customHeight="true" outlineLevel="0" collapsed="false"/>
    <row r="64" customFormat="false" ht="15.75" hidden="false" customHeight="true" outlineLevel="0" collapsed="false"/>
    <row r="65" customFormat="false" ht="15.75" hidden="false" customHeight="true" outlineLevel="0" collapsed="false"/>
    <row r="66" customFormat="false" ht="15.75" hidden="false" customHeight="true" outlineLevel="0" collapsed="false"/>
    <row r="67" customFormat="false" ht="15.75" hidden="false" customHeight="true" outlineLevel="0" collapsed="false"/>
    <row r="68" customFormat="false" ht="15.75" hidden="false" customHeight="true" outlineLevel="0" collapsed="false"/>
    <row r="69" customFormat="false" ht="15.75" hidden="false" customHeight="true" outlineLevel="0" collapsed="false"/>
    <row r="70" customFormat="false" ht="15.75" hidden="false" customHeight="true" outlineLevel="0" collapsed="false"/>
    <row r="71" customFormat="false" ht="15.75" hidden="false" customHeight="true" outlineLevel="0" collapsed="false"/>
    <row r="72" customFormat="false" ht="15.75" hidden="false" customHeight="true" outlineLevel="0" collapsed="false"/>
    <row r="73" customFormat="false" ht="15.75" hidden="false" customHeight="true" outlineLevel="0" collapsed="false"/>
    <row r="74" customFormat="false" ht="15.75" hidden="false" customHeight="true" outlineLevel="0" collapsed="false"/>
    <row r="75" customFormat="false" ht="15.75" hidden="false" customHeight="true" outlineLevel="0" collapsed="false"/>
    <row r="76" customFormat="false" ht="15.75" hidden="false" customHeight="true" outlineLevel="0" collapsed="false"/>
    <row r="77" customFormat="false" ht="15.75" hidden="false" customHeight="true" outlineLevel="0" collapsed="false"/>
    <row r="78" customFormat="false" ht="15.75" hidden="false" customHeight="true" outlineLevel="0" collapsed="false"/>
    <row r="79" customFormat="false" ht="15.75" hidden="false" customHeight="true" outlineLevel="0" collapsed="false"/>
    <row r="80" customFormat="false" ht="15.75" hidden="false" customHeight="true" outlineLevel="0" collapsed="false"/>
    <row r="81" customFormat="false" ht="15.75" hidden="false" customHeight="true" outlineLevel="0" collapsed="false"/>
    <row r="82" customFormat="false" ht="15.75" hidden="false" customHeight="true" outlineLevel="0" collapsed="false"/>
    <row r="83" customFormat="false" ht="15.75" hidden="false" customHeight="true" outlineLevel="0" collapsed="false"/>
    <row r="84" customFormat="false" ht="15.75" hidden="false" customHeight="true" outlineLevel="0" collapsed="false"/>
    <row r="85" customFormat="false" ht="15.75" hidden="false" customHeight="true" outlineLevel="0" collapsed="false"/>
    <row r="86" customFormat="false" ht="15.75" hidden="false" customHeight="true" outlineLevel="0" collapsed="false"/>
    <row r="87" customFormat="false" ht="15.75" hidden="false" customHeight="true" outlineLevel="0" collapsed="false"/>
    <row r="88" customFormat="false" ht="15.75" hidden="false" customHeight="true" outlineLevel="0" collapsed="false"/>
    <row r="89" customFormat="false" ht="15.75" hidden="false" customHeight="true" outlineLevel="0" collapsed="false"/>
    <row r="90" customFormat="false" ht="15.75" hidden="false" customHeight="true" outlineLevel="0" collapsed="false"/>
    <row r="91" customFormat="false" ht="15.75" hidden="false" customHeight="true" outlineLevel="0" collapsed="false"/>
    <row r="92" customFormat="false" ht="15.75" hidden="false" customHeight="true" outlineLevel="0" collapsed="false"/>
    <row r="93" customFormat="false" ht="15.75" hidden="false" customHeight="true" outlineLevel="0" collapsed="false"/>
    <row r="94" customFormat="false" ht="15.75" hidden="false" customHeight="true" outlineLevel="0" collapsed="false"/>
    <row r="95" customFormat="false" ht="15.75" hidden="false" customHeight="true" outlineLevel="0" collapsed="false"/>
    <row r="96" customFormat="false" ht="15.75" hidden="false" customHeight="true" outlineLevel="0" collapsed="false"/>
    <row r="97" customFormat="false" ht="15.75" hidden="false" customHeight="true" outlineLevel="0" collapsed="false"/>
    <row r="98" customFormat="false" ht="15.75" hidden="false" customHeight="true" outlineLevel="0" collapsed="false"/>
    <row r="99" customFormat="false" ht="15.75" hidden="false" customHeight="true" outlineLevel="0" collapsed="false"/>
    <row r="100" customFormat="false" ht="15.75" hidden="false" customHeight="true" outlineLevel="0" collapsed="false"/>
    <row r="101" customFormat="false" ht="15.75" hidden="false" customHeight="true" outlineLevel="0" collapsed="false"/>
    <row r="102" customFormat="false" ht="15.75" hidden="false" customHeight="true" outlineLevel="0" collapsed="false"/>
    <row r="103" customFormat="false" ht="15.75" hidden="false" customHeight="true" outlineLevel="0" collapsed="false"/>
    <row r="104" customFormat="false" ht="15.75" hidden="false" customHeight="true" outlineLevel="0" collapsed="false"/>
    <row r="105" customFormat="false" ht="15.75" hidden="false" customHeight="true" outlineLevel="0" collapsed="false"/>
    <row r="106" customFormat="false" ht="15.75" hidden="false" customHeight="true" outlineLevel="0" collapsed="false"/>
    <row r="107" customFormat="false" ht="15.75" hidden="false" customHeight="true" outlineLevel="0" collapsed="false"/>
    <row r="108" customFormat="false" ht="15.75" hidden="false" customHeight="true" outlineLevel="0" collapsed="false"/>
    <row r="109" customFormat="false" ht="15.75" hidden="false" customHeight="true" outlineLevel="0" collapsed="false"/>
    <row r="110" customFormat="false" ht="15.75" hidden="false" customHeight="true" outlineLevel="0" collapsed="false"/>
    <row r="111" customFormat="false" ht="15.75" hidden="false" customHeight="true" outlineLevel="0" collapsed="false"/>
    <row r="112" customFormat="false" ht="15.75" hidden="false" customHeight="true" outlineLevel="0" collapsed="false"/>
    <row r="113" customFormat="false" ht="15.75" hidden="false" customHeight="true" outlineLevel="0" collapsed="false"/>
    <row r="114" customFormat="false" ht="15.75" hidden="false" customHeight="true" outlineLevel="0" collapsed="false"/>
    <row r="115" customFormat="false" ht="15.75" hidden="false" customHeight="true" outlineLevel="0" collapsed="false"/>
    <row r="116" customFormat="false" ht="15.75" hidden="false" customHeight="true" outlineLevel="0" collapsed="false"/>
    <row r="117" customFormat="false" ht="15.75" hidden="false" customHeight="true" outlineLevel="0" collapsed="false"/>
    <row r="118" customFormat="false" ht="15.75" hidden="false" customHeight="true" outlineLevel="0" collapsed="false"/>
    <row r="119" customFormat="false" ht="15.75" hidden="false" customHeight="true" outlineLevel="0" collapsed="false"/>
    <row r="120" customFormat="false" ht="15.75" hidden="false" customHeight="true" outlineLevel="0" collapsed="false"/>
    <row r="121" customFormat="false" ht="15.75" hidden="false" customHeight="true" outlineLevel="0" collapsed="false"/>
    <row r="122" customFormat="false" ht="15.75" hidden="false" customHeight="true" outlineLevel="0" collapsed="false"/>
    <row r="123" customFormat="false" ht="15.75" hidden="false" customHeight="true" outlineLevel="0" collapsed="false"/>
    <row r="124" customFormat="false" ht="15.75" hidden="false" customHeight="true" outlineLevel="0" collapsed="false"/>
    <row r="125" customFormat="false" ht="15.75" hidden="false" customHeight="true" outlineLevel="0" collapsed="false"/>
    <row r="126" customFormat="false" ht="15.75" hidden="false" customHeight="true" outlineLevel="0" collapsed="false"/>
    <row r="127" customFormat="false" ht="15.75" hidden="false" customHeight="true" outlineLevel="0" collapsed="false"/>
    <row r="128" customFormat="false" ht="15.75" hidden="false" customHeight="true" outlineLevel="0" collapsed="false"/>
    <row r="129" customFormat="false" ht="15.75" hidden="false" customHeight="true" outlineLevel="0" collapsed="false"/>
    <row r="130" customFormat="false" ht="15.75" hidden="false" customHeight="true" outlineLevel="0" collapsed="false"/>
    <row r="131" customFormat="false" ht="15.75" hidden="false" customHeight="true" outlineLevel="0" collapsed="false"/>
    <row r="132" customFormat="false" ht="15.75" hidden="false" customHeight="true" outlineLevel="0" collapsed="false"/>
    <row r="133" customFormat="false" ht="15.75" hidden="false" customHeight="true" outlineLevel="0" collapsed="false"/>
    <row r="134" customFormat="false" ht="15.75" hidden="false" customHeight="true" outlineLevel="0" collapsed="false"/>
    <row r="135" customFormat="false" ht="15.75" hidden="false" customHeight="true" outlineLevel="0" collapsed="false"/>
    <row r="136" customFormat="false" ht="15.75" hidden="false" customHeight="true" outlineLevel="0" collapsed="false"/>
    <row r="137" customFormat="false" ht="15.75" hidden="false" customHeight="true" outlineLevel="0" collapsed="false"/>
    <row r="138" customFormat="false" ht="15.75" hidden="false" customHeight="true" outlineLevel="0" collapsed="false"/>
    <row r="139" customFormat="false" ht="15.75" hidden="false" customHeight="true" outlineLevel="0" collapsed="false"/>
    <row r="140" customFormat="false" ht="15.75" hidden="false" customHeight="true" outlineLevel="0" collapsed="false"/>
    <row r="141" customFormat="false" ht="15.75" hidden="false" customHeight="true" outlineLevel="0" collapsed="false"/>
    <row r="142" customFormat="false" ht="15.75" hidden="false" customHeight="true" outlineLevel="0" collapsed="false"/>
    <row r="143" customFormat="false" ht="15.75" hidden="false" customHeight="true" outlineLevel="0" collapsed="false"/>
    <row r="144" customFormat="false" ht="15.75" hidden="false" customHeight="true" outlineLevel="0" collapsed="false"/>
    <row r="145" customFormat="false" ht="15.75" hidden="false" customHeight="true" outlineLevel="0" collapsed="false"/>
    <row r="146" customFormat="false" ht="15.75" hidden="false" customHeight="true" outlineLevel="0" collapsed="false"/>
    <row r="147" customFormat="false" ht="15.75" hidden="false" customHeight="true" outlineLevel="0" collapsed="false"/>
    <row r="148" customFormat="false" ht="15.75" hidden="false" customHeight="true" outlineLevel="0" collapsed="false"/>
    <row r="149" customFormat="false" ht="15.75" hidden="false" customHeight="true" outlineLevel="0" collapsed="false"/>
    <row r="150" customFormat="false" ht="15.75" hidden="false" customHeight="true" outlineLevel="0" collapsed="false"/>
    <row r="151" customFormat="false" ht="15.75" hidden="false" customHeight="true" outlineLevel="0" collapsed="false"/>
    <row r="152" customFormat="false" ht="15.75" hidden="false" customHeight="true" outlineLevel="0" collapsed="false"/>
    <row r="153" customFormat="false" ht="15.75" hidden="false" customHeight="true" outlineLevel="0" collapsed="false"/>
    <row r="154" customFormat="false" ht="15.75" hidden="false" customHeight="true" outlineLevel="0" collapsed="false"/>
    <row r="155" customFormat="false" ht="15.75" hidden="false" customHeight="true" outlineLevel="0" collapsed="false"/>
    <row r="156" customFormat="false" ht="15.75" hidden="false" customHeight="true" outlineLevel="0" collapsed="false"/>
    <row r="157" customFormat="false" ht="15.75" hidden="false" customHeight="true" outlineLevel="0" collapsed="false"/>
    <row r="158" customFormat="false" ht="15.75" hidden="false" customHeight="true" outlineLevel="0" collapsed="false"/>
    <row r="159" customFormat="false" ht="15.75" hidden="false" customHeight="true" outlineLevel="0" collapsed="false"/>
    <row r="160" customFormat="false" ht="15.75" hidden="false" customHeight="true" outlineLevel="0" collapsed="false"/>
    <row r="161" customFormat="false" ht="15.75" hidden="false" customHeight="true" outlineLevel="0" collapsed="false"/>
    <row r="162" customFormat="false" ht="15.75" hidden="false" customHeight="true" outlineLevel="0" collapsed="false"/>
    <row r="163" customFormat="false" ht="15.75" hidden="false" customHeight="true" outlineLevel="0" collapsed="false"/>
    <row r="164" customFormat="false" ht="15.75" hidden="false" customHeight="true" outlineLevel="0" collapsed="false"/>
    <row r="165" customFormat="false" ht="15.75" hidden="false" customHeight="true" outlineLevel="0" collapsed="false"/>
    <row r="166" customFormat="false" ht="15.75" hidden="false" customHeight="true" outlineLevel="0" collapsed="false"/>
    <row r="167" customFormat="false" ht="15.75" hidden="false" customHeight="true" outlineLevel="0" collapsed="false"/>
    <row r="168" customFormat="false" ht="15.75" hidden="false" customHeight="true" outlineLevel="0" collapsed="false"/>
    <row r="169" customFormat="false" ht="15.75" hidden="false" customHeight="true" outlineLevel="0" collapsed="false"/>
    <row r="170" customFormat="false" ht="15.75" hidden="false" customHeight="true" outlineLevel="0" collapsed="false"/>
    <row r="171" customFormat="false" ht="15.75" hidden="false" customHeight="true" outlineLevel="0" collapsed="false"/>
    <row r="172" customFormat="false" ht="15.75" hidden="false" customHeight="true" outlineLevel="0" collapsed="false"/>
    <row r="173" customFormat="false" ht="15.75" hidden="false" customHeight="true" outlineLevel="0" collapsed="false"/>
    <row r="174" customFormat="false" ht="15.75" hidden="false" customHeight="true" outlineLevel="0" collapsed="false"/>
    <row r="175" customFormat="false" ht="15.75" hidden="false" customHeight="true" outlineLevel="0" collapsed="false"/>
    <row r="176" customFormat="false" ht="15.75" hidden="false" customHeight="true" outlineLevel="0" collapsed="false"/>
    <row r="177" customFormat="false" ht="15.75" hidden="false" customHeight="true" outlineLevel="0" collapsed="false"/>
    <row r="178" customFormat="false" ht="15.75" hidden="false" customHeight="true" outlineLevel="0" collapsed="false"/>
    <row r="179" customFormat="false" ht="15.75" hidden="false" customHeight="true" outlineLevel="0" collapsed="false"/>
    <row r="180" customFormat="false" ht="15.75" hidden="false" customHeight="true" outlineLevel="0" collapsed="false"/>
    <row r="181" customFormat="false" ht="15.75" hidden="false" customHeight="true" outlineLevel="0" collapsed="false"/>
    <row r="182" customFormat="false" ht="15.75" hidden="false" customHeight="true" outlineLevel="0" collapsed="false"/>
    <row r="183" customFormat="false" ht="15.75" hidden="false" customHeight="true" outlineLevel="0" collapsed="false"/>
    <row r="184" customFormat="false" ht="15.75" hidden="false" customHeight="true" outlineLevel="0" collapsed="false"/>
    <row r="185" customFormat="false" ht="15.75" hidden="false" customHeight="true" outlineLevel="0" collapsed="false"/>
    <row r="186" customFormat="false" ht="15.75" hidden="false" customHeight="true" outlineLevel="0" collapsed="false"/>
    <row r="187" customFormat="false" ht="15.75" hidden="false" customHeight="true" outlineLevel="0" collapsed="false"/>
    <row r="188" customFormat="false" ht="15.75" hidden="false" customHeight="true" outlineLevel="0" collapsed="false"/>
    <row r="189" customFormat="false" ht="15.75" hidden="false" customHeight="true" outlineLevel="0" collapsed="false"/>
    <row r="190" customFormat="false" ht="15.75" hidden="false" customHeight="true" outlineLevel="0" collapsed="false"/>
    <row r="191" customFormat="false" ht="15.75" hidden="false" customHeight="true" outlineLevel="0" collapsed="false"/>
    <row r="192" customFormat="false" ht="15.75" hidden="false" customHeight="true" outlineLevel="0" collapsed="false"/>
    <row r="193" customFormat="false" ht="15.75" hidden="false" customHeight="true" outlineLevel="0" collapsed="false"/>
    <row r="194" customFormat="false" ht="15.75" hidden="false" customHeight="true" outlineLevel="0" collapsed="false"/>
    <row r="195" customFormat="false" ht="15.75" hidden="false" customHeight="true" outlineLevel="0" collapsed="false"/>
    <row r="196" customFormat="false" ht="15.75" hidden="false" customHeight="true" outlineLevel="0" collapsed="false"/>
    <row r="197" customFormat="false" ht="15.75" hidden="false" customHeight="true" outlineLevel="0" collapsed="false"/>
    <row r="198" customFormat="false" ht="15.75" hidden="false" customHeight="true" outlineLevel="0" collapsed="false"/>
    <row r="199" customFormat="false" ht="15.75" hidden="false" customHeight="true" outlineLevel="0" collapsed="false"/>
    <row r="200" customFormat="false" ht="15.75" hidden="false" customHeight="true" outlineLevel="0" collapsed="false"/>
    <row r="201" customFormat="false" ht="15.75" hidden="false" customHeight="true" outlineLevel="0" collapsed="false"/>
    <row r="202" customFormat="false" ht="15.75" hidden="false" customHeight="true" outlineLevel="0" collapsed="false"/>
    <row r="203" customFormat="false" ht="15.75" hidden="false" customHeight="true" outlineLevel="0" collapsed="false"/>
    <row r="204" customFormat="false" ht="15.75" hidden="false" customHeight="true" outlineLevel="0" collapsed="false"/>
    <row r="205" customFormat="false" ht="15.75" hidden="false" customHeight="true" outlineLevel="0" collapsed="false"/>
    <row r="206" customFormat="false" ht="15.75" hidden="false" customHeight="true" outlineLevel="0" collapsed="false"/>
    <row r="207" customFormat="false" ht="15.75" hidden="false" customHeight="true" outlineLevel="0" collapsed="false"/>
    <row r="208" customFormat="false" ht="15.75" hidden="false" customHeight="true" outlineLevel="0" collapsed="false"/>
    <row r="209" customFormat="false" ht="15.75" hidden="false" customHeight="true" outlineLevel="0" collapsed="false"/>
    <row r="210" customFormat="false" ht="15.75" hidden="false" customHeight="true" outlineLevel="0" collapsed="false"/>
    <row r="211" customFormat="false" ht="15.75" hidden="false" customHeight="true" outlineLevel="0" collapsed="false"/>
    <row r="212" customFormat="false" ht="15.75" hidden="false" customHeight="true" outlineLevel="0" collapsed="false"/>
    <row r="213" customFormat="false" ht="15.75" hidden="false" customHeight="true" outlineLevel="0" collapsed="false"/>
    <row r="214" customFormat="false" ht="15.75" hidden="false" customHeight="true" outlineLevel="0" collapsed="false"/>
    <row r="215" customFormat="false" ht="15.75" hidden="false" customHeight="true" outlineLevel="0" collapsed="false"/>
    <row r="216" customFormat="false" ht="15.75" hidden="false" customHeight="true" outlineLevel="0" collapsed="false"/>
    <row r="217" customFormat="false" ht="15.75" hidden="false" customHeight="true" outlineLevel="0" collapsed="false"/>
    <row r="218" customFormat="false" ht="15.75" hidden="false" customHeight="true" outlineLevel="0" collapsed="false"/>
    <row r="219" customFormat="false" ht="15.75" hidden="false" customHeight="true" outlineLevel="0" collapsed="false"/>
    <row r="220" customFormat="false" ht="15.75" hidden="false" customHeight="true" outlineLevel="0" collapsed="false"/>
    <row r="221" customFormat="false" ht="15.75" hidden="false" customHeight="true" outlineLevel="0" collapsed="false"/>
    <row r="222" customFormat="false" ht="15.75" hidden="false" customHeight="true" outlineLevel="0" collapsed="false"/>
    <row r="223" customFormat="false" ht="15.75" hidden="false" customHeight="true" outlineLevel="0" collapsed="false"/>
    <row r="224" customFormat="false" ht="15.75" hidden="false" customHeight="true" outlineLevel="0" collapsed="false"/>
    <row r="225" customFormat="false" ht="15.75" hidden="false" customHeight="true" outlineLevel="0" collapsed="false"/>
    <row r="226" customFormat="false" ht="15.75" hidden="false" customHeight="true" outlineLevel="0" collapsed="false"/>
    <row r="227" customFormat="false" ht="15.75" hidden="false" customHeight="true" outlineLevel="0" collapsed="false"/>
    <row r="228" customFormat="false" ht="15.75" hidden="false" customHeight="true" outlineLevel="0" collapsed="false"/>
    <row r="229" customFormat="false" ht="15.75" hidden="false" customHeight="true" outlineLevel="0" collapsed="false"/>
    <row r="230" customFormat="false" ht="15.75" hidden="false" customHeight="true" outlineLevel="0" collapsed="false"/>
    <row r="231" customFormat="false" ht="15.75" hidden="false" customHeight="true" outlineLevel="0" collapsed="false"/>
    <row r="232" customFormat="false" ht="15.75" hidden="false" customHeight="true" outlineLevel="0" collapsed="false"/>
    <row r="233" customFormat="false" ht="15.75" hidden="false" customHeight="true" outlineLevel="0" collapsed="false"/>
    <row r="234" customFormat="false" ht="15.75" hidden="false" customHeight="true" outlineLevel="0" collapsed="false"/>
    <row r="235" customFormat="false" ht="15.75" hidden="false" customHeight="true" outlineLevel="0" collapsed="false"/>
    <row r="236" customFormat="false" ht="15.75" hidden="false" customHeight="true" outlineLevel="0" collapsed="false"/>
    <row r="237" customFormat="false" ht="15.75" hidden="false" customHeight="true" outlineLevel="0" collapsed="false"/>
    <row r="238" customFormat="false" ht="15.75" hidden="false" customHeight="true" outlineLevel="0" collapsed="false"/>
    <row r="239" customFormat="false" ht="15.75" hidden="false" customHeight="true" outlineLevel="0" collapsed="false"/>
    <row r="240" customFormat="false" ht="15.75" hidden="false" customHeight="true" outlineLevel="0" collapsed="false"/>
    <row r="241" customFormat="false" ht="15.75" hidden="false" customHeight="true" outlineLevel="0" collapsed="false"/>
    <row r="242" customFormat="false" ht="15.75" hidden="false" customHeight="true" outlineLevel="0" collapsed="false"/>
    <row r="243" customFormat="false" ht="15.75" hidden="false" customHeight="true" outlineLevel="0" collapsed="false"/>
    <row r="244" customFormat="false" ht="15.75" hidden="false" customHeight="true" outlineLevel="0" collapsed="false"/>
    <row r="245" customFormat="false" ht="15.75" hidden="false" customHeight="true" outlineLevel="0" collapsed="false"/>
    <row r="246" customFormat="false" ht="15.75" hidden="false" customHeight="true" outlineLevel="0" collapsed="false"/>
    <row r="247" customFormat="false" ht="15.75" hidden="false" customHeight="true" outlineLevel="0" collapsed="false"/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  <row r="995" customFormat="false" ht="15.75" hidden="false" customHeight="true" outlineLevel="0" collapsed="false"/>
    <row r="996" customFormat="false" ht="15.75" hidden="false" customHeight="true" outlineLevel="0" collapsed="false"/>
    <row r="997" customFormat="false" ht="15.75" hidden="false" customHeight="true" outlineLevel="0" collapsed="false"/>
    <row r="998" customFormat="false" ht="15.75" hidden="false" customHeight="true" outlineLevel="0" collapsed="false"/>
    <row r="999" customFormat="false" ht="15.75" hidden="false" customHeight="true" outlineLevel="0" collapsed="false"/>
    <row r="1000" customFormat="false" ht="15.75" hidden="false" customHeight="true" outlineLevel="0" collapsed="false"/>
  </sheetData>
  <mergeCells count="22">
    <mergeCell ref="A1:H2"/>
    <mergeCell ref="A3:H4"/>
    <mergeCell ref="A6:H6"/>
    <mergeCell ref="A8:A9"/>
    <mergeCell ref="B8:D8"/>
    <mergeCell ref="E8:E9"/>
    <mergeCell ref="F8:H8"/>
    <mergeCell ref="B9:D9"/>
    <mergeCell ref="F9:H9"/>
    <mergeCell ref="A11:A12"/>
    <mergeCell ref="B11:D11"/>
    <mergeCell ref="E11:E12"/>
    <mergeCell ref="F11:H11"/>
    <mergeCell ref="B12:D12"/>
    <mergeCell ref="F12:H12"/>
    <mergeCell ref="A17:H17"/>
    <mergeCell ref="B19:H19"/>
    <mergeCell ref="B20:H20"/>
    <mergeCell ref="B21:H21"/>
    <mergeCell ref="A23:H23"/>
    <mergeCell ref="A24:H27"/>
    <mergeCell ref="A29:H30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99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328125" defaultRowHeight="15" customHeight="true" zeroHeight="false" outlineLevelRow="0" outlineLevelCol="0"/>
  <cols>
    <col collapsed="false" customWidth="true" hidden="false" outlineLevel="0" max="1" min="1" style="0" width="31"/>
    <col collapsed="false" customWidth="true" hidden="false" outlineLevel="0" max="2" min="2" style="0" width="17"/>
    <col collapsed="false" customWidth="true" hidden="false" outlineLevel="0" max="3" min="3" style="0" width="15"/>
    <col collapsed="false" customWidth="true" hidden="false" outlineLevel="0" max="4" min="4" style="0" width="49"/>
    <col collapsed="false" customWidth="true" hidden="false" outlineLevel="0" max="26" min="5" style="0" width="8.63"/>
  </cols>
  <sheetData>
    <row r="1" customFormat="false" ht="37.5" hidden="false" customHeight="true" outlineLevel="0" collapsed="false">
      <c r="A1" s="1" t="s">
        <v>25</v>
      </c>
      <c r="B1" s="1"/>
      <c r="C1" s="1"/>
      <c r="D1" s="1"/>
    </row>
    <row r="2" customFormat="false" ht="37.5" hidden="false" customHeight="true" outlineLevel="0" collapsed="false">
      <c r="A2" s="1"/>
      <c r="B2" s="1"/>
      <c r="C2" s="1"/>
      <c r="D2" s="1"/>
    </row>
    <row r="3" customFormat="false" ht="33.75" hidden="false" customHeight="true" outlineLevel="0" collapsed="false">
      <c r="A3" s="2" t="s">
        <v>26</v>
      </c>
      <c r="B3" s="2"/>
      <c r="C3" s="2"/>
      <c r="D3" s="2"/>
    </row>
    <row r="4" customFormat="false" ht="33.75" hidden="false" customHeight="true" outlineLevel="0" collapsed="false">
      <c r="A4" s="2"/>
      <c r="B4" s="2"/>
      <c r="C4" s="2"/>
      <c r="D4" s="2"/>
    </row>
    <row r="6" customFormat="false" ht="24" hidden="false" customHeight="true" outlineLevel="0" collapsed="false">
      <c r="A6" s="3" t="s">
        <v>27</v>
      </c>
      <c r="B6" s="3"/>
      <c r="C6" s="3"/>
      <c r="D6" s="3"/>
    </row>
    <row r="7" customFormat="false" ht="15" hidden="false" customHeight="false" outlineLevel="0" collapsed="false">
      <c r="A7" s="15" t="s">
        <v>28</v>
      </c>
      <c r="B7" s="15" t="s">
        <v>29</v>
      </c>
      <c r="C7" s="15" t="s">
        <v>30</v>
      </c>
      <c r="D7" s="15" t="s">
        <v>31</v>
      </c>
    </row>
    <row r="8" customFormat="false" ht="30" hidden="false" customHeight="true" outlineLevel="0" collapsed="false">
      <c r="A8" s="16" t="s">
        <v>32</v>
      </c>
      <c r="B8" s="17" t="n">
        <v>0.21</v>
      </c>
      <c r="C8" s="18" t="s">
        <v>33</v>
      </c>
      <c r="D8" s="19" t="s">
        <v>34</v>
      </c>
    </row>
    <row r="9" customFormat="false" ht="30" hidden="false" customHeight="true" outlineLevel="0" collapsed="false">
      <c r="A9" s="16" t="s">
        <v>35</v>
      </c>
      <c r="B9" s="20" t="n">
        <v>0.45</v>
      </c>
      <c r="C9" s="18" t="s">
        <v>33</v>
      </c>
      <c r="D9" s="19" t="s">
        <v>36</v>
      </c>
    </row>
    <row r="10" customFormat="false" ht="30" hidden="false" customHeight="true" outlineLevel="0" collapsed="false">
      <c r="A10" s="16" t="s">
        <v>37</v>
      </c>
      <c r="B10" s="17" t="n">
        <v>0.03</v>
      </c>
      <c r="C10" s="18" t="s">
        <v>38</v>
      </c>
      <c r="D10" s="19" t="s">
        <v>39</v>
      </c>
    </row>
    <row r="11" customFormat="false" ht="30" hidden="false" customHeight="true" outlineLevel="0" collapsed="false">
      <c r="A11" s="16" t="s">
        <v>40</v>
      </c>
      <c r="B11" s="21" t="n">
        <v>0.35</v>
      </c>
      <c r="C11" s="18" t="s">
        <v>41</v>
      </c>
      <c r="D11" s="19" t="s">
        <v>42</v>
      </c>
    </row>
    <row r="12" customFormat="false" ht="30" hidden="false" customHeight="true" outlineLevel="0" collapsed="false">
      <c r="A12" s="16" t="s">
        <v>43</v>
      </c>
      <c r="B12" s="17" t="n">
        <v>0.05</v>
      </c>
      <c r="C12" s="18" t="s">
        <v>44</v>
      </c>
      <c r="D12" s="19" t="s">
        <v>45</v>
      </c>
    </row>
    <row r="13" customFormat="false" ht="30" hidden="false" customHeight="true" outlineLevel="0" collapsed="false">
      <c r="A13" s="16" t="s">
        <v>46</v>
      </c>
      <c r="B13" s="21" t="n">
        <v>200</v>
      </c>
      <c r="C13" s="18" t="s">
        <v>47</v>
      </c>
      <c r="D13" s="19" t="s">
        <v>48</v>
      </c>
    </row>
    <row r="14" customFormat="false" ht="30" hidden="false" customHeight="true" outlineLevel="0" collapsed="false">
      <c r="A14" s="16" t="s">
        <v>49</v>
      </c>
      <c r="B14" s="22" t="n">
        <v>80</v>
      </c>
      <c r="C14" s="18" t="s">
        <v>50</v>
      </c>
      <c r="D14" s="19" t="s">
        <v>51</v>
      </c>
    </row>
    <row r="16" customFormat="false" ht="24" hidden="false" customHeight="true" outlineLevel="0" collapsed="false">
      <c r="A16" s="3" t="s">
        <v>52</v>
      </c>
      <c r="B16" s="3"/>
      <c r="C16" s="3"/>
      <c r="D16" s="3"/>
    </row>
    <row r="17" customFormat="false" ht="15" hidden="false" customHeight="false" outlineLevel="0" collapsed="false">
      <c r="A17" s="23" t="s">
        <v>28</v>
      </c>
      <c r="B17" s="23" t="s">
        <v>29</v>
      </c>
      <c r="C17" s="23" t="s">
        <v>30</v>
      </c>
      <c r="D17" s="23" t="s">
        <v>53</v>
      </c>
    </row>
    <row r="18" customFormat="false" ht="30" hidden="false" customHeight="true" outlineLevel="0" collapsed="false">
      <c r="A18" s="24" t="s">
        <v>54</v>
      </c>
      <c r="B18" s="25" t="n">
        <v>800</v>
      </c>
      <c r="C18" s="18" t="s">
        <v>55</v>
      </c>
      <c r="D18" s="19" t="s">
        <v>56</v>
      </c>
    </row>
    <row r="19" customFormat="false" ht="30" hidden="false" customHeight="true" outlineLevel="0" collapsed="false">
      <c r="A19" s="26" t="s">
        <v>57</v>
      </c>
      <c r="B19" s="27" t="n">
        <f aca="false">IF(B14&gt;0,B13/B14,0)</f>
        <v>2.5</v>
      </c>
      <c r="C19" s="18" t="s">
        <v>58</v>
      </c>
      <c r="D19" s="19" t="s">
        <v>59</v>
      </c>
    </row>
    <row r="20" customFormat="false" ht="15.75" hidden="false" customHeight="true" outlineLevel="0" collapsed="false"/>
    <row r="21" customFormat="false" ht="15.75" hidden="false" customHeight="true" outlineLevel="0" collapsed="false">
      <c r="A21" s="28" t="s">
        <v>60</v>
      </c>
      <c r="B21" s="28"/>
      <c r="C21" s="28"/>
      <c r="D21" s="28"/>
    </row>
    <row r="22" customFormat="false" ht="15.75" hidden="false" customHeight="true" outlineLevel="0" collapsed="false">
      <c r="A22" s="28"/>
      <c r="B22" s="28"/>
      <c r="C22" s="28"/>
      <c r="D22" s="28"/>
    </row>
    <row r="23" customFormat="false" ht="15.75" hidden="false" customHeight="true" outlineLevel="0" collapsed="false">
      <c r="A23" s="28"/>
      <c r="B23" s="28"/>
      <c r="C23" s="28"/>
      <c r="D23" s="28"/>
    </row>
    <row r="24" customFormat="false" ht="15.75" hidden="false" customHeight="true" outlineLevel="0" collapsed="false">
      <c r="A24" s="28"/>
      <c r="B24" s="28"/>
      <c r="C24" s="28"/>
      <c r="D24" s="28"/>
    </row>
    <row r="25" customFormat="false" ht="15.75" hidden="false" customHeight="true" outlineLevel="0" collapsed="false"/>
    <row r="26" customFormat="false" ht="15.75" hidden="false" customHeight="true" outlineLevel="0" collapsed="false"/>
    <row r="27" customFormat="false" ht="15.75" hidden="false" customHeight="true" outlineLevel="0" collapsed="false"/>
    <row r="28" customFormat="false" ht="15.75" hidden="false" customHeight="true" outlineLevel="0" collapsed="false"/>
    <row r="29" customFormat="false" ht="15.75" hidden="false" customHeight="true" outlineLevel="0" collapsed="false"/>
    <row r="30" customFormat="false" ht="15.75" hidden="false" customHeight="true" outlineLevel="0" collapsed="false"/>
    <row r="31" customFormat="false" ht="15.75" hidden="false" customHeight="true" outlineLevel="0" collapsed="false"/>
    <row r="32" customFormat="false" ht="15.75" hidden="false" customHeight="true" outlineLevel="0" collapsed="false"/>
    <row r="33" customFormat="false" ht="15.75" hidden="false" customHeight="true" outlineLevel="0" collapsed="false"/>
    <row r="34" customFormat="false" ht="15.75" hidden="false" customHeight="true" outlineLevel="0" collapsed="false"/>
    <row r="35" customFormat="false" ht="15.75" hidden="false" customHeight="true" outlineLevel="0" collapsed="false"/>
    <row r="36" customFormat="false" ht="15.75" hidden="false" customHeight="true" outlineLevel="0" collapsed="false"/>
    <row r="37" customFormat="false" ht="15.75" hidden="false" customHeight="true" outlineLevel="0" collapsed="false"/>
    <row r="38" customFormat="false" ht="15.75" hidden="false" customHeight="true" outlineLevel="0" collapsed="false"/>
    <row r="39" customFormat="false" ht="15.75" hidden="false" customHeight="true" outlineLevel="0" collapsed="false"/>
    <row r="40" customFormat="false" ht="15.75" hidden="false" customHeight="true" outlineLevel="0" collapsed="false"/>
    <row r="41" customFormat="false" ht="15.75" hidden="false" customHeight="true" outlineLevel="0" collapsed="false"/>
    <row r="42" customFormat="false" ht="15.75" hidden="false" customHeight="true" outlineLevel="0" collapsed="false"/>
    <row r="43" customFormat="false" ht="15.75" hidden="false" customHeight="true" outlineLevel="0" collapsed="false"/>
    <row r="44" customFormat="false" ht="15.75" hidden="false" customHeight="true" outlineLevel="0" collapsed="false"/>
    <row r="45" customFormat="false" ht="15.75" hidden="false" customHeight="true" outlineLevel="0" collapsed="false"/>
    <row r="46" customFormat="false" ht="15.75" hidden="false" customHeight="true" outlineLevel="0" collapsed="false"/>
    <row r="47" customFormat="false" ht="15.75" hidden="false" customHeight="true" outlineLevel="0" collapsed="false"/>
    <row r="48" customFormat="false" ht="15.75" hidden="false" customHeight="true" outlineLevel="0" collapsed="false"/>
    <row r="49" customFormat="false" ht="15.75" hidden="false" customHeight="true" outlineLevel="0" collapsed="false"/>
    <row r="50" customFormat="false" ht="15.75" hidden="false" customHeight="true" outlineLevel="0" collapsed="false"/>
    <row r="51" customFormat="false" ht="15.75" hidden="false" customHeight="true" outlineLevel="0" collapsed="false"/>
    <row r="52" customFormat="false" ht="15.75" hidden="false" customHeight="true" outlineLevel="0" collapsed="false"/>
    <row r="53" customFormat="false" ht="15.75" hidden="false" customHeight="true" outlineLevel="0" collapsed="false"/>
    <row r="54" customFormat="false" ht="15.75" hidden="false" customHeight="true" outlineLevel="0" collapsed="false"/>
    <row r="55" customFormat="false" ht="15.75" hidden="false" customHeight="true" outlineLevel="0" collapsed="false"/>
    <row r="56" customFormat="false" ht="15.75" hidden="false" customHeight="true" outlineLevel="0" collapsed="false"/>
    <row r="57" customFormat="false" ht="15.75" hidden="false" customHeight="true" outlineLevel="0" collapsed="false"/>
    <row r="58" customFormat="false" ht="15.75" hidden="false" customHeight="true" outlineLevel="0" collapsed="false"/>
    <row r="59" customFormat="false" ht="15.75" hidden="false" customHeight="true" outlineLevel="0" collapsed="false"/>
    <row r="60" customFormat="false" ht="15.75" hidden="false" customHeight="true" outlineLevel="0" collapsed="false"/>
    <row r="61" customFormat="false" ht="15.75" hidden="false" customHeight="true" outlineLevel="0" collapsed="false"/>
    <row r="62" customFormat="false" ht="15.75" hidden="false" customHeight="true" outlineLevel="0" collapsed="false"/>
    <row r="63" customFormat="false" ht="15.75" hidden="false" customHeight="true" outlineLevel="0" collapsed="false"/>
    <row r="64" customFormat="false" ht="15.75" hidden="false" customHeight="true" outlineLevel="0" collapsed="false"/>
    <row r="65" customFormat="false" ht="15.75" hidden="false" customHeight="true" outlineLevel="0" collapsed="false"/>
    <row r="66" customFormat="false" ht="15.75" hidden="false" customHeight="true" outlineLevel="0" collapsed="false"/>
    <row r="67" customFormat="false" ht="15.75" hidden="false" customHeight="true" outlineLevel="0" collapsed="false"/>
    <row r="68" customFormat="false" ht="15.75" hidden="false" customHeight="true" outlineLevel="0" collapsed="false"/>
    <row r="69" customFormat="false" ht="15.75" hidden="false" customHeight="true" outlineLevel="0" collapsed="false"/>
    <row r="70" customFormat="false" ht="15.75" hidden="false" customHeight="true" outlineLevel="0" collapsed="false"/>
    <row r="71" customFormat="false" ht="15.75" hidden="false" customHeight="true" outlineLevel="0" collapsed="false"/>
    <row r="72" customFormat="false" ht="15.75" hidden="false" customHeight="true" outlineLevel="0" collapsed="false"/>
    <row r="73" customFormat="false" ht="15.75" hidden="false" customHeight="true" outlineLevel="0" collapsed="false"/>
    <row r="74" customFormat="false" ht="15.75" hidden="false" customHeight="true" outlineLevel="0" collapsed="false"/>
    <row r="75" customFormat="false" ht="15.75" hidden="false" customHeight="true" outlineLevel="0" collapsed="false"/>
    <row r="76" customFormat="false" ht="15.75" hidden="false" customHeight="true" outlineLevel="0" collapsed="false"/>
    <row r="77" customFormat="false" ht="15.75" hidden="false" customHeight="true" outlineLevel="0" collapsed="false"/>
    <row r="78" customFormat="false" ht="15.75" hidden="false" customHeight="true" outlineLevel="0" collapsed="false"/>
    <row r="79" customFormat="false" ht="15.75" hidden="false" customHeight="true" outlineLevel="0" collapsed="false"/>
    <row r="80" customFormat="false" ht="15.75" hidden="false" customHeight="true" outlineLevel="0" collapsed="false"/>
    <row r="81" customFormat="false" ht="15.75" hidden="false" customHeight="true" outlineLevel="0" collapsed="false"/>
    <row r="82" customFormat="false" ht="15.75" hidden="false" customHeight="true" outlineLevel="0" collapsed="false"/>
    <row r="83" customFormat="false" ht="15.75" hidden="false" customHeight="true" outlineLevel="0" collapsed="false"/>
    <row r="84" customFormat="false" ht="15.75" hidden="false" customHeight="true" outlineLevel="0" collapsed="false"/>
    <row r="85" customFormat="false" ht="15.75" hidden="false" customHeight="true" outlineLevel="0" collapsed="false"/>
    <row r="86" customFormat="false" ht="15.75" hidden="false" customHeight="true" outlineLevel="0" collapsed="false"/>
    <row r="87" customFormat="false" ht="15.75" hidden="false" customHeight="true" outlineLevel="0" collapsed="false"/>
    <row r="88" customFormat="false" ht="15.75" hidden="false" customHeight="true" outlineLevel="0" collapsed="false"/>
    <row r="89" customFormat="false" ht="15.75" hidden="false" customHeight="true" outlineLevel="0" collapsed="false"/>
    <row r="90" customFormat="false" ht="15.75" hidden="false" customHeight="true" outlineLevel="0" collapsed="false"/>
    <row r="91" customFormat="false" ht="15.75" hidden="false" customHeight="true" outlineLevel="0" collapsed="false"/>
    <row r="92" customFormat="false" ht="15.75" hidden="false" customHeight="true" outlineLevel="0" collapsed="false"/>
    <row r="93" customFormat="false" ht="15.75" hidden="false" customHeight="true" outlineLevel="0" collapsed="false"/>
    <row r="94" customFormat="false" ht="15.75" hidden="false" customHeight="true" outlineLevel="0" collapsed="false"/>
    <row r="95" customFormat="false" ht="15.75" hidden="false" customHeight="true" outlineLevel="0" collapsed="false"/>
    <row r="96" customFormat="false" ht="15.75" hidden="false" customHeight="true" outlineLevel="0" collapsed="false"/>
    <row r="97" customFormat="false" ht="15.75" hidden="false" customHeight="true" outlineLevel="0" collapsed="false"/>
    <row r="98" customFormat="false" ht="15.75" hidden="false" customHeight="true" outlineLevel="0" collapsed="false"/>
    <row r="99" customFormat="false" ht="15.75" hidden="false" customHeight="true" outlineLevel="0" collapsed="false"/>
    <row r="100" customFormat="false" ht="15.75" hidden="false" customHeight="true" outlineLevel="0" collapsed="false"/>
    <row r="101" customFormat="false" ht="15.75" hidden="false" customHeight="true" outlineLevel="0" collapsed="false"/>
    <row r="102" customFormat="false" ht="15.75" hidden="false" customHeight="true" outlineLevel="0" collapsed="false"/>
    <row r="103" customFormat="false" ht="15.75" hidden="false" customHeight="true" outlineLevel="0" collapsed="false"/>
    <row r="104" customFormat="false" ht="15.75" hidden="false" customHeight="true" outlineLevel="0" collapsed="false"/>
    <row r="105" customFormat="false" ht="15.75" hidden="false" customHeight="true" outlineLevel="0" collapsed="false"/>
    <row r="106" customFormat="false" ht="15.75" hidden="false" customHeight="true" outlineLevel="0" collapsed="false"/>
    <row r="107" customFormat="false" ht="15.75" hidden="false" customHeight="true" outlineLevel="0" collapsed="false"/>
    <row r="108" customFormat="false" ht="15.75" hidden="false" customHeight="true" outlineLevel="0" collapsed="false"/>
    <row r="109" customFormat="false" ht="15.75" hidden="false" customHeight="true" outlineLevel="0" collapsed="false"/>
    <row r="110" customFormat="false" ht="15.75" hidden="false" customHeight="true" outlineLevel="0" collapsed="false"/>
    <row r="111" customFormat="false" ht="15.75" hidden="false" customHeight="true" outlineLevel="0" collapsed="false"/>
    <row r="112" customFormat="false" ht="15.75" hidden="false" customHeight="true" outlineLevel="0" collapsed="false"/>
    <row r="113" customFormat="false" ht="15.75" hidden="false" customHeight="true" outlineLevel="0" collapsed="false"/>
    <row r="114" customFormat="false" ht="15.75" hidden="false" customHeight="true" outlineLevel="0" collapsed="false"/>
    <row r="115" customFormat="false" ht="15.75" hidden="false" customHeight="true" outlineLevel="0" collapsed="false"/>
    <row r="116" customFormat="false" ht="15.75" hidden="false" customHeight="true" outlineLevel="0" collapsed="false"/>
    <row r="117" customFormat="false" ht="15.75" hidden="false" customHeight="true" outlineLevel="0" collapsed="false"/>
    <row r="118" customFormat="false" ht="15.75" hidden="false" customHeight="true" outlineLevel="0" collapsed="false"/>
    <row r="119" customFormat="false" ht="15.75" hidden="false" customHeight="true" outlineLevel="0" collapsed="false"/>
    <row r="120" customFormat="false" ht="15.75" hidden="false" customHeight="true" outlineLevel="0" collapsed="false"/>
    <row r="121" customFormat="false" ht="15.75" hidden="false" customHeight="true" outlineLevel="0" collapsed="false"/>
    <row r="122" customFormat="false" ht="15.75" hidden="false" customHeight="true" outlineLevel="0" collapsed="false"/>
    <row r="123" customFormat="false" ht="15.75" hidden="false" customHeight="true" outlineLevel="0" collapsed="false"/>
    <row r="124" customFormat="false" ht="15.75" hidden="false" customHeight="true" outlineLevel="0" collapsed="false"/>
    <row r="125" customFormat="false" ht="15.75" hidden="false" customHeight="true" outlineLevel="0" collapsed="false"/>
    <row r="126" customFormat="false" ht="15.75" hidden="false" customHeight="true" outlineLevel="0" collapsed="false"/>
    <row r="127" customFormat="false" ht="15.75" hidden="false" customHeight="true" outlineLevel="0" collapsed="false"/>
    <row r="128" customFormat="false" ht="15.75" hidden="false" customHeight="true" outlineLevel="0" collapsed="false"/>
    <row r="129" customFormat="false" ht="15.75" hidden="false" customHeight="true" outlineLevel="0" collapsed="false"/>
    <row r="130" customFormat="false" ht="15.75" hidden="false" customHeight="true" outlineLevel="0" collapsed="false"/>
    <row r="131" customFormat="false" ht="15.75" hidden="false" customHeight="true" outlineLevel="0" collapsed="false"/>
    <row r="132" customFormat="false" ht="15.75" hidden="false" customHeight="true" outlineLevel="0" collapsed="false"/>
    <row r="133" customFormat="false" ht="15.75" hidden="false" customHeight="true" outlineLevel="0" collapsed="false"/>
    <row r="134" customFormat="false" ht="15.75" hidden="false" customHeight="true" outlineLevel="0" collapsed="false"/>
    <row r="135" customFormat="false" ht="15.75" hidden="false" customHeight="true" outlineLevel="0" collapsed="false"/>
    <row r="136" customFormat="false" ht="15.75" hidden="false" customHeight="true" outlineLevel="0" collapsed="false"/>
    <row r="137" customFormat="false" ht="15.75" hidden="false" customHeight="true" outlineLevel="0" collapsed="false"/>
    <row r="138" customFormat="false" ht="15.75" hidden="false" customHeight="true" outlineLevel="0" collapsed="false"/>
    <row r="139" customFormat="false" ht="15.75" hidden="false" customHeight="true" outlineLevel="0" collapsed="false"/>
    <row r="140" customFormat="false" ht="15.75" hidden="false" customHeight="true" outlineLevel="0" collapsed="false"/>
    <row r="141" customFormat="false" ht="15.75" hidden="false" customHeight="true" outlineLevel="0" collapsed="false"/>
    <row r="142" customFormat="false" ht="15.75" hidden="false" customHeight="true" outlineLevel="0" collapsed="false"/>
    <row r="143" customFormat="false" ht="15.75" hidden="false" customHeight="true" outlineLevel="0" collapsed="false"/>
    <row r="144" customFormat="false" ht="15.75" hidden="false" customHeight="true" outlineLevel="0" collapsed="false"/>
    <row r="145" customFormat="false" ht="15.75" hidden="false" customHeight="true" outlineLevel="0" collapsed="false"/>
    <row r="146" customFormat="false" ht="15.75" hidden="false" customHeight="true" outlineLevel="0" collapsed="false"/>
    <row r="147" customFormat="false" ht="15.75" hidden="false" customHeight="true" outlineLevel="0" collapsed="false"/>
    <row r="148" customFormat="false" ht="15.75" hidden="false" customHeight="true" outlineLevel="0" collapsed="false"/>
    <row r="149" customFormat="false" ht="15.75" hidden="false" customHeight="true" outlineLevel="0" collapsed="false"/>
    <row r="150" customFormat="false" ht="15.75" hidden="false" customHeight="true" outlineLevel="0" collapsed="false"/>
    <row r="151" customFormat="false" ht="15.75" hidden="false" customHeight="true" outlineLevel="0" collapsed="false"/>
    <row r="152" customFormat="false" ht="15.75" hidden="false" customHeight="true" outlineLevel="0" collapsed="false"/>
    <row r="153" customFormat="false" ht="15.75" hidden="false" customHeight="true" outlineLevel="0" collapsed="false"/>
    <row r="154" customFormat="false" ht="15.75" hidden="false" customHeight="true" outlineLevel="0" collapsed="false"/>
    <row r="155" customFormat="false" ht="15.75" hidden="false" customHeight="true" outlineLevel="0" collapsed="false"/>
    <row r="156" customFormat="false" ht="15.75" hidden="false" customHeight="true" outlineLevel="0" collapsed="false"/>
    <row r="157" customFormat="false" ht="15.75" hidden="false" customHeight="true" outlineLevel="0" collapsed="false"/>
    <row r="158" customFormat="false" ht="15.75" hidden="false" customHeight="true" outlineLevel="0" collapsed="false"/>
    <row r="159" customFormat="false" ht="15.75" hidden="false" customHeight="true" outlineLevel="0" collapsed="false"/>
    <row r="160" customFormat="false" ht="15.75" hidden="false" customHeight="true" outlineLevel="0" collapsed="false"/>
    <row r="161" customFormat="false" ht="15.75" hidden="false" customHeight="true" outlineLevel="0" collapsed="false"/>
    <row r="162" customFormat="false" ht="15.75" hidden="false" customHeight="true" outlineLevel="0" collapsed="false"/>
    <row r="163" customFormat="false" ht="15.75" hidden="false" customHeight="true" outlineLevel="0" collapsed="false"/>
    <row r="164" customFormat="false" ht="15.75" hidden="false" customHeight="true" outlineLevel="0" collapsed="false"/>
    <row r="165" customFormat="false" ht="15.75" hidden="false" customHeight="true" outlineLevel="0" collapsed="false"/>
    <row r="166" customFormat="false" ht="15.75" hidden="false" customHeight="true" outlineLevel="0" collapsed="false"/>
    <row r="167" customFormat="false" ht="15.75" hidden="false" customHeight="true" outlineLevel="0" collapsed="false"/>
    <row r="168" customFormat="false" ht="15.75" hidden="false" customHeight="true" outlineLevel="0" collapsed="false"/>
    <row r="169" customFormat="false" ht="15.75" hidden="false" customHeight="true" outlineLevel="0" collapsed="false"/>
    <row r="170" customFormat="false" ht="15.75" hidden="false" customHeight="true" outlineLevel="0" collapsed="false"/>
    <row r="171" customFormat="false" ht="15.75" hidden="false" customHeight="true" outlineLevel="0" collapsed="false"/>
    <row r="172" customFormat="false" ht="15.75" hidden="false" customHeight="true" outlineLevel="0" collapsed="false"/>
    <row r="173" customFormat="false" ht="15.75" hidden="false" customHeight="true" outlineLevel="0" collapsed="false"/>
    <row r="174" customFormat="false" ht="15.75" hidden="false" customHeight="true" outlineLevel="0" collapsed="false"/>
    <row r="175" customFormat="false" ht="15.75" hidden="false" customHeight="true" outlineLevel="0" collapsed="false"/>
    <row r="176" customFormat="false" ht="15.75" hidden="false" customHeight="true" outlineLevel="0" collapsed="false"/>
    <row r="177" customFormat="false" ht="15.75" hidden="false" customHeight="true" outlineLevel="0" collapsed="false"/>
    <row r="178" customFormat="false" ht="15.75" hidden="false" customHeight="true" outlineLevel="0" collapsed="false"/>
    <row r="179" customFormat="false" ht="15.75" hidden="false" customHeight="true" outlineLevel="0" collapsed="false"/>
    <row r="180" customFormat="false" ht="15.75" hidden="false" customHeight="true" outlineLevel="0" collapsed="false"/>
    <row r="181" customFormat="false" ht="15.75" hidden="false" customHeight="true" outlineLevel="0" collapsed="false"/>
    <row r="182" customFormat="false" ht="15.75" hidden="false" customHeight="true" outlineLevel="0" collapsed="false"/>
    <row r="183" customFormat="false" ht="15.75" hidden="false" customHeight="true" outlineLevel="0" collapsed="false"/>
    <row r="184" customFormat="false" ht="15.75" hidden="false" customHeight="true" outlineLevel="0" collapsed="false"/>
    <row r="185" customFormat="false" ht="15.75" hidden="false" customHeight="true" outlineLevel="0" collapsed="false"/>
    <row r="186" customFormat="false" ht="15.75" hidden="false" customHeight="true" outlineLevel="0" collapsed="false"/>
    <row r="187" customFormat="false" ht="15.75" hidden="false" customHeight="true" outlineLevel="0" collapsed="false"/>
    <row r="188" customFormat="false" ht="15.75" hidden="false" customHeight="true" outlineLevel="0" collapsed="false"/>
    <row r="189" customFormat="false" ht="15.75" hidden="false" customHeight="true" outlineLevel="0" collapsed="false"/>
    <row r="190" customFormat="false" ht="15.75" hidden="false" customHeight="true" outlineLevel="0" collapsed="false"/>
    <row r="191" customFormat="false" ht="15.75" hidden="false" customHeight="true" outlineLevel="0" collapsed="false"/>
    <row r="192" customFormat="false" ht="15.75" hidden="false" customHeight="true" outlineLevel="0" collapsed="false"/>
    <row r="193" customFormat="false" ht="15.75" hidden="false" customHeight="true" outlineLevel="0" collapsed="false"/>
    <row r="194" customFormat="false" ht="15.75" hidden="false" customHeight="true" outlineLevel="0" collapsed="false"/>
    <row r="195" customFormat="false" ht="15.75" hidden="false" customHeight="true" outlineLevel="0" collapsed="false"/>
    <row r="196" customFormat="false" ht="15.75" hidden="false" customHeight="true" outlineLevel="0" collapsed="false"/>
    <row r="197" customFormat="false" ht="15.75" hidden="false" customHeight="true" outlineLevel="0" collapsed="false"/>
    <row r="198" customFormat="false" ht="15.75" hidden="false" customHeight="true" outlineLevel="0" collapsed="false"/>
    <row r="199" customFormat="false" ht="15.75" hidden="false" customHeight="true" outlineLevel="0" collapsed="false"/>
    <row r="200" customFormat="false" ht="15.75" hidden="false" customHeight="true" outlineLevel="0" collapsed="false"/>
    <row r="201" customFormat="false" ht="15.75" hidden="false" customHeight="true" outlineLevel="0" collapsed="false"/>
    <row r="202" customFormat="false" ht="15.75" hidden="false" customHeight="true" outlineLevel="0" collapsed="false"/>
    <row r="203" customFormat="false" ht="15.75" hidden="false" customHeight="true" outlineLevel="0" collapsed="false"/>
    <row r="204" customFormat="false" ht="15.75" hidden="false" customHeight="true" outlineLevel="0" collapsed="false"/>
    <row r="205" customFormat="false" ht="15.75" hidden="false" customHeight="true" outlineLevel="0" collapsed="false"/>
    <row r="206" customFormat="false" ht="15.75" hidden="false" customHeight="true" outlineLevel="0" collapsed="false"/>
    <row r="207" customFormat="false" ht="15.75" hidden="false" customHeight="true" outlineLevel="0" collapsed="false"/>
    <row r="208" customFormat="false" ht="15.75" hidden="false" customHeight="true" outlineLevel="0" collapsed="false"/>
    <row r="209" customFormat="false" ht="15.75" hidden="false" customHeight="true" outlineLevel="0" collapsed="false"/>
    <row r="210" customFormat="false" ht="15.75" hidden="false" customHeight="true" outlineLevel="0" collapsed="false"/>
    <row r="211" customFormat="false" ht="15.75" hidden="false" customHeight="true" outlineLevel="0" collapsed="false"/>
    <row r="212" customFormat="false" ht="15.75" hidden="false" customHeight="true" outlineLevel="0" collapsed="false"/>
    <row r="213" customFormat="false" ht="15.75" hidden="false" customHeight="true" outlineLevel="0" collapsed="false"/>
    <row r="214" customFormat="false" ht="15.75" hidden="false" customHeight="true" outlineLevel="0" collapsed="false"/>
    <row r="215" customFormat="false" ht="15.75" hidden="false" customHeight="true" outlineLevel="0" collapsed="false"/>
    <row r="216" customFormat="false" ht="15.75" hidden="false" customHeight="true" outlineLevel="0" collapsed="false"/>
    <row r="217" customFormat="false" ht="15.75" hidden="false" customHeight="true" outlineLevel="0" collapsed="false"/>
    <row r="218" customFormat="false" ht="15.75" hidden="false" customHeight="true" outlineLevel="0" collapsed="false"/>
    <row r="219" customFormat="false" ht="15.75" hidden="false" customHeight="true" outlineLevel="0" collapsed="false"/>
    <row r="220" customFormat="false" ht="15.75" hidden="false" customHeight="true" outlineLevel="0" collapsed="false"/>
    <row r="221" customFormat="false" ht="15.75" hidden="false" customHeight="true" outlineLevel="0" collapsed="false"/>
    <row r="222" customFormat="false" ht="15.75" hidden="false" customHeight="true" outlineLevel="0" collapsed="false"/>
    <row r="223" customFormat="false" ht="15.75" hidden="false" customHeight="true" outlineLevel="0" collapsed="false"/>
    <row r="224" customFormat="false" ht="15.75" hidden="false" customHeight="true" outlineLevel="0" collapsed="false"/>
    <row r="225" customFormat="false" ht="15.75" hidden="false" customHeight="true" outlineLevel="0" collapsed="false"/>
    <row r="226" customFormat="false" ht="15.75" hidden="false" customHeight="true" outlineLevel="0" collapsed="false"/>
    <row r="227" customFormat="false" ht="15.75" hidden="false" customHeight="true" outlineLevel="0" collapsed="false"/>
    <row r="228" customFormat="false" ht="15.75" hidden="false" customHeight="true" outlineLevel="0" collapsed="false"/>
    <row r="229" customFormat="false" ht="15.75" hidden="false" customHeight="true" outlineLevel="0" collapsed="false"/>
    <row r="230" customFormat="false" ht="15.75" hidden="false" customHeight="true" outlineLevel="0" collapsed="false"/>
    <row r="231" customFormat="false" ht="15.75" hidden="false" customHeight="true" outlineLevel="0" collapsed="false"/>
    <row r="232" customFormat="false" ht="15.75" hidden="false" customHeight="true" outlineLevel="0" collapsed="false"/>
    <row r="233" customFormat="false" ht="15.75" hidden="false" customHeight="true" outlineLevel="0" collapsed="false"/>
    <row r="234" customFormat="false" ht="15.75" hidden="false" customHeight="true" outlineLevel="0" collapsed="false"/>
    <row r="235" customFormat="false" ht="15.75" hidden="false" customHeight="true" outlineLevel="0" collapsed="false"/>
    <row r="236" customFormat="false" ht="15.75" hidden="false" customHeight="true" outlineLevel="0" collapsed="false"/>
    <row r="237" customFormat="false" ht="15.75" hidden="false" customHeight="true" outlineLevel="0" collapsed="false"/>
    <row r="238" customFormat="false" ht="15.75" hidden="false" customHeight="true" outlineLevel="0" collapsed="false"/>
    <row r="239" customFormat="false" ht="15.75" hidden="false" customHeight="true" outlineLevel="0" collapsed="false"/>
    <row r="240" customFormat="false" ht="15.75" hidden="false" customHeight="true" outlineLevel="0" collapsed="false"/>
    <row r="241" customFormat="false" ht="15.75" hidden="false" customHeight="true" outlineLevel="0" collapsed="false"/>
    <row r="242" customFormat="false" ht="15.75" hidden="false" customHeight="true" outlineLevel="0" collapsed="false"/>
    <row r="243" customFormat="false" ht="15.75" hidden="false" customHeight="true" outlineLevel="0" collapsed="false"/>
    <row r="244" customFormat="false" ht="15.75" hidden="false" customHeight="true" outlineLevel="0" collapsed="false"/>
    <row r="245" customFormat="false" ht="15.75" hidden="false" customHeight="true" outlineLevel="0" collapsed="false"/>
    <row r="246" customFormat="false" ht="15.75" hidden="false" customHeight="true" outlineLevel="0" collapsed="false"/>
    <row r="247" customFormat="false" ht="15.75" hidden="false" customHeight="true" outlineLevel="0" collapsed="false"/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  <row r="995" customFormat="false" ht="15.75" hidden="false" customHeight="true" outlineLevel="0" collapsed="false"/>
    <row r="996" customFormat="false" ht="15.75" hidden="false" customHeight="true" outlineLevel="0" collapsed="false"/>
    <row r="997" customFormat="false" ht="15.75" hidden="false" customHeight="true" outlineLevel="0" collapsed="false"/>
    <row r="998" customFormat="false" ht="15.75" hidden="false" customHeight="true" outlineLevel="0" collapsed="false"/>
    <row r="999" customFormat="false" ht="15.75" hidden="false" customHeight="true" outlineLevel="0" collapsed="false"/>
  </sheetData>
  <mergeCells count="5">
    <mergeCell ref="A1:D2"/>
    <mergeCell ref="A3:D4"/>
    <mergeCell ref="A6:D6"/>
    <mergeCell ref="A16:D16"/>
    <mergeCell ref="A21:D24"/>
  </mergeCells>
  <dataValidations count="3">
    <dataValidation allowBlank="true" errorStyle="stop" operator="between" showDropDown="false" showErrorMessage="false" showInputMessage="false" sqref="B8:B10" type="decimal">
      <formula1>0</formula1>
      <formula2>0.9</formula2>
    </dataValidation>
    <dataValidation allowBlank="true" errorStyle="stop" operator="greaterThan" showDropDown="false" showErrorMessage="false" showInputMessage="false" sqref="B14" type="decimal">
      <formula1>0</formula1>
      <formula2>0</formula2>
    </dataValidation>
    <dataValidation allowBlank="true" errorStyle="stop" operator="greaterThanOrEqual" showDropDown="false" showErrorMessage="false" showInputMessage="false" sqref="B11:B13 B18" type="decimal">
      <formula1>0</formula1>
      <formula2>0</formula2>
    </dataValidation>
  </dataValidation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V100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328125" defaultRowHeight="15" customHeight="true" zeroHeight="false" outlineLevelRow="0" outlineLevelCol="0"/>
  <cols>
    <col collapsed="false" customWidth="true" hidden="false" outlineLevel="0" max="1" min="1" style="0" width="29"/>
    <col collapsed="false" customWidth="true" hidden="false" outlineLevel="0" max="2" min="2" style="0" width="11"/>
    <col collapsed="false" customWidth="true" hidden="false" outlineLevel="0" max="4" min="3" style="0" width="14"/>
    <col collapsed="false" customWidth="true" hidden="false" outlineLevel="0" max="5" min="5" style="0" width="13"/>
    <col collapsed="false" customWidth="true" hidden="false" outlineLevel="0" max="6" min="6" style="0" width="11"/>
    <col collapsed="false" customWidth="true" hidden="false" outlineLevel="0" max="7" min="7" style="0" width="20"/>
    <col collapsed="false" customWidth="true" hidden="false" outlineLevel="0" max="8" min="8" style="0" width="15"/>
    <col collapsed="false" customWidth="true" hidden="false" outlineLevel="0" max="9" min="9" style="0" width="17"/>
    <col collapsed="false" customWidth="true" hidden="false" outlineLevel="0" max="10" min="10" style="0" width="13"/>
    <col collapsed="false" customWidth="true" hidden="false" outlineLevel="0" max="11" min="11" style="0" width="12"/>
    <col collapsed="false" customWidth="true" hidden="false" outlineLevel="0" max="15" min="12" style="0" width="14"/>
    <col collapsed="false" customWidth="true" hidden="false" outlineLevel="0" max="16" min="16" style="0" width="11"/>
    <col collapsed="false" customWidth="true" hidden="false" outlineLevel="0" max="17" min="17" style="0" width="14"/>
    <col collapsed="false" customWidth="true" hidden="false" outlineLevel="0" max="18" min="18" style="0" width="17"/>
    <col collapsed="false" customWidth="true" hidden="false" outlineLevel="0" max="19" min="19" style="0" width="13"/>
    <col collapsed="false" customWidth="true" hidden="false" outlineLevel="0" max="20" min="20" style="0" width="12"/>
    <col collapsed="false" customWidth="true" hidden="false" outlineLevel="0" max="21" min="21" style="0" width="15"/>
    <col collapsed="false" customWidth="true" hidden="false" outlineLevel="0" max="22" min="22" style="0" width="20"/>
    <col collapsed="false" customWidth="true" hidden="false" outlineLevel="0" max="25" min="23" style="0" width="8.63"/>
  </cols>
  <sheetData>
    <row r="1" customFormat="false" ht="37.5" hidden="false" customHeight="true" outlineLevel="0" collapsed="false">
      <c r="A1" s="1" t="s">
        <v>61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customFormat="false" ht="37.5" hidden="false" customHeight="true" outlineLevel="0" collapsed="false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customFormat="false" ht="33.75" hidden="false" customHeight="true" outlineLevel="0" collapsed="false">
      <c r="A3" s="2" t="s">
        <v>62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customFormat="false" ht="15" hidden="false" customHeight="false" outlineLevel="0" collapsed="false">
      <c r="A4" s="29" t="s">
        <v>63</v>
      </c>
      <c r="B4" s="29"/>
      <c r="C4" s="29"/>
      <c r="D4" s="29"/>
      <c r="E4" s="29"/>
      <c r="F4" s="29"/>
      <c r="G4" s="29"/>
      <c r="H4" s="29"/>
      <c r="I4" s="29"/>
      <c r="J4" s="30" t="s">
        <v>64</v>
      </c>
      <c r="K4" s="30"/>
      <c r="L4" s="30"/>
      <c r="M4" s="30"/>
      <c r="N4" s="30"/>
      <c r="O4" s="31" t="s">
        <v>65</v>
      </c>
      <c r="P4" s="31"/>
      <c r="Q4" s="31"/>
      <c r="R4" s="31"/>
      <c r="S4" s="31"/>
      <c r="T4" s="31"/>
      <c r="U4" s="31"/>
      <c r="V4" s="31"/>
    </row>
    <row r="5" customFormat="false" ht="45.75" hidden="false" customHeight="true" outlineLevel="0" collapsed="false">
      <c r="A5" s="32" t="s">
        <v>66</v>
      </c>
      <c r="B5" s="32" t="s">
        <v>67</v>
      </c>
      <c r="C5" s="32" t="s">
        <v>68</v>
      </c>
      <c r="D5" s="32" t="s">
        <v>69</v>
      </c>
      <c r="E5" s="32" t="s">
        <v>70</v>
      </c>
      <c r="F5" s="32" t="s">
        <v>71</v>
      </c>
      <c r="G5" s="32" t="s">
        <v>72</v>
      </c>
      <c r="H5" s="32" t="s">
        <v>73</v>
      </c>
      <c r="I5" s="32" t="s">
        <v>74</v>
      </c>
      <c r="J5" s="32" t="s">
        <v>75</v>
      </c>
      <c r="K5" s="32" t="s">
        <v>76</v>
      </c>
      <c r="L5" s="32" t="s">
        <v>77</v>
      </c>
      <c r="M5" s="33" t="s">
        <v>78</v>
      </c>
      <c r="N5" s="32" t="s">
        <v>79</v>
      </c>
      <c r="O5" s="33" t="s">
        <v>80</v>
      </c>
      <c r="P5" s="33" t="s">
        <v>81</v>
      </c>
      <c r="Q5" s="32" t="s">
        <v>82</v>
      </c>
      <c r="R5" s="32" t="s">
        <v>83</v>
      </c>
      <c r="S5" s="32" t="s">
        <v>84</v>
      </c>
      <c r="T5" s="32" t="s">
        <v>85</v>
      </c>
      <c r="U5" s="32" t="s">
        <v>86</v>
      </c>
      <c r="V5" s="32" t="s">
        <v>87</v>
      </c>
    </row>
    <row r="6" customFormat="false" ht="15" hidden="false" customHeight="false" outlineLevel="0" collapsed="false">
      <c r="A6" s="34" t="s">
        <v>88</v>
      </c>
      <c r="B6" s="35" t="n">
        <v>1</v>
      </c>
      <c r="C6" s="36" t="n">
        <v>2.1</v>
      </c>
      <c r="D6" s="36" t="n">
        <v>0.35</v>
      </c>
      <c r="E6" s="36" t="n">
        <v>0.55</v>
      </c>
      <c r="F6" s="36" t="n">
        <v>0.1</v>
      </c>
      <c r="G6" s="37" t="n">
        <v>8</v>
      </c>
      <c r="H6" s="37" t="n">
        <v>7</v>
      </c>
      <c r="I6" s="36" t="n">
        <v>0</v>
      </c>
      <c r="J6" s="38" t="n">
        <f aca="false">IF(A6="","",SUM(C6:F6))</f>
        <v>3.1</v>
      </c>
      <c r="K6" s="38" t="n">
        <f aca="false">IF(A6="","",J6*Configuración!$B$12)</f>
        <v>0.155</v>
      </c>
      <c r="L6" s="38" t="n">
        <f aca="false">IF(OR(A6="",B6&lt;=0),"",((G6/B6)+H6)/60*Configuración!$B$19)</f>
        <v>0.625</v>
      </c>
      <c r="M6" s="38" t="n">
        <f aca="false">IF(OR(A6="",B6&lt;=0),"",Configuración!$B$11/B6)</f>
        <v>0.35</v>
      </c>
      <c r="N6" s="38" t="n">
        <f aca="false">IF(OR(A6="",B6&lt;=0),"",SUM(J6:M6)+(I6/B6))</f>
        <v>4.23</v>
      </c>
      <c r="O6" s="38" t="n">
        <f aca="false">IF(OR(A6="",N6="",1-Configuración!$B$9-Configuración!$B$10&lt;=0),"",N6/(1-Configuración!$B$9-Configuración!$B$10))</f>
        <v>8.134615385</v>
      </c>
      <c r="P6" s="38" t="n">
        <f aca="false">IF(O6="","",O6*Configuración!$B$8)</f>
        <v>1.708269231</v>
      </c>
      <c r="Q6" s="39" t="n">
        <f aca="false">IF(O6="","",O6+P6)</f>
        <v>9.842884616</v>
      </c>
      <c r="R6" s="40" t="n">
        <f aca="false">IF(O6="","",O6*Configuración!$B$10)</f>
        <v>0.2440384615</v>
      </c>
      <c r="S6" s="40" t="n">
        <f aca="false">IF(O6="","",O6-N6-R6)</f>
        <v>3.6605769235</v>
      </c>
      <c r="T6" s="41" t="n">
        <f aca="false">IF(OR(O6="",O6=0),"",S6/O6)</f>
        <v>0.450000000030733</v>
      </c>
      <c r="U6" s="40" t="n">
        <f aca="false">IF(S6="","",S6*B6)</f>
        <v>3.6605769235</v>
      </c>
      <c r="V6" s="42" t="n">
        <f aca="false">IF(OR(A6="",U6&lt;=0,Configuración!$B$18&lt;=0),"",ROUNDUP(Configuración!$B$18/U6,0))</f>
        <v>219</v>
      </c>
    </row>
    <row r="7" customFormat="false" ht="15" hidden="false" customHeight="false" outlineLevel="0" collapsed="false">
      <c r="A7" s="43"/>
      <c r="B7" s="44" t="n">
        <v>1</v>
      </c>
      <c r="C7" s="45" t="n">
        <v>0</v>
      </c>
      <c r="D7" s="45" t="n">
        <v>0</v>
      </c>
      <c r="E7" s="45" t="n">
        <v>0</v>
      </c>
      <c r="F7" s="45" t="n">
        <v>0</v>
      </c>
      <c r="G7" s="46" t="n">
        <v>0</v>
      </c>
      <c r="H7" s="46" t="n">
        <v>0</v>
      </c>
      <c r="I7" s="45" t="n">
        <v>0</v>
      </c>
      <c r="J7" s="47" t="str">
        <f aca="false">IF(A7="","",SUM(C7:F7))</f>
        <v/>
      </c>
      <c r="K7" s="47" t="str">
        <f aca="false">IF(A7="","",J7*Configuración!$B$12)</f>
        <v/>
      </c>
      <c r="L7" s="47" t="str">
        <f aca="false">IF(OR(A7="",B7&lt;=0),"",((G7/B7)+H7)/60*Configuración!$B$19)</f>
        <v/>
      </c>
      <c r="M7" s="47" t="str">
        <f aca="false">IF(OR(A7="",B7&lt;=0),"",Configuración!$B$11/B7)</f>
        <v/>
      </c>
      <c r="N7" s="47" t="str">
        <f aca="false">IF(OR(A7="",B7&lt;=0),"",SUM(J7:M7)+(I7/B7))</f>
        <v/>
      </c>
      <c r="O7" s="47" t="str">
        <f aca="false">IF(OR(A7="",N7="",1-Configuración!$B$9-Configuración!$B$10&lt;=0),"",N7/(1-Configuración!$B$9-Configuración!$B$10))</f>
        <v/>
      </c>
      <c r="P7" s="47" t="str">
        <f aca="false">IF(O7="","",O7*Configuración!$B$8)</f>
        <v/>
      </c>
      <c r="Q7" s="48" t="str">
        <f aca="false">IF(O7="","",O7+P7)</f>
        <v/>
      </c>
      <c r="R7" s="49" t="str">
        <f aca="false">IF(O7="","",O7*Configuración!$B$10)</f>
        <v/>
      </c>
      <c r="S7" s="49" t="str">
        <f aca="false">IF(O7="","",O7-N7-R7)</f>
        <v/>
      </c>
      <c r="T7" s="50" t="str">
        <f aca="false">IF(OR(O7="",O7=0),"",S7/O7)</f>
        <v/>
      </c>
      <c r="U7" s="49" t="str">
        <f aca="false">IF(S7="","",S7*B7)</f>
        <v/>
      </c>
      <c r="V7" s="51" t="str">
        <f aca="false">IF(OR(A7="",U7&lt;=0,Configuración!$B$18&lt;=0),"",ROUNDUP(Configuración!$B$18/U7,0))</f>
        <v/>
      </c>
    </row>
    <row r="8" customFormat="false" ht="15" hidden="false" customHeight="false" outlineLevel="0" collapsed="false">
      <c r="A8" s="43"/>
      <c r="B8" s="44" t="n">
        <v>1</v>
      </c>
      <c r="C8" s="45" t="n">
        <v>0</v>
      </c>
      <c r="D8" s="45" t="n">
        <v>0</v>
      </c>
      <c r="E8" s="45" t="n">
        <v>0</v>
      </c>
      <c r="F8" s="45" t="n">
        <v>0</v>
      </c>
      <c r="G8" s="46" t="n">
        <v>0</v>
      </c>
      <c r="H8" s="46" t="n">
        <v>0</v>
      </c>
      <c r="I8" s="45" t="n">
        <v>0</v>
      </c>
      <c r="J8" s="47" t="str">
        <f aca="false">IF(A8="","",SUM(C8:F8))</f>
        <v/>
      </c>
      <c r="K8" s="47" t="str">
        <f aca="false">IF(A8="","",J8*Configuración!$B$12)</f>
        <v/>
      </c>
      <c r="L8" s="47" t="str">
        <f aca="false">IF(OR(A8="",B8&lt;=0),"",((G8/B8)+H8)/60*Configuración!$B$19)</f>
        <v/>
      </c>
      <c r="M8" s="47" t="str">
        <f aca="false">IF(OR(A8="",B8&lt;=0),"",Configuración!$B$11/B8)</f>
        <v/>
      </c>
      <c r="N8" s="47" t="str">
        <f aca="false">IF(OR(A8="",B8&lt;=0),"",SUM(J8:M8)+(I8/B8))</f>
        <v/>
      </c>
      <c r="O8" s="47" t="str">
        <f aca="false">IF(OR(A8="",N8="",1-Configuración!$B$9-Configuración!$B$10&lt;=0),"",N8/(1-Configuración!$B$9-Configuración!$B$10))</f>
        <v/>
      </c>
      <c r="P8" s="47" t="str">
        <f aca="false">IF(O8="","",O8*Configuración!$B$8)</f>
        <v/>
      </c>
      <c r="Q8" s="48" t="str">
        <f aca="false">IF(O8="","",O8+P8)</f>
        <v/>
      </c>
      <c r="R8" s="49" t="str">
        <f aca="false">IF(O8="","",O8*Configuración!$B$10)</f>
        <v/>
      </c>
      <c r="S8" s="49" t="str">
        <f aca="false">IF(O8="","",O8-N8-R8)</f>
        <v/>
      </c>
      <c r="T8" s="50" t="str">
        <f aca="false">IF(OR(O8="",O8=0),"",S8/O8)</f>
        <v/>
      </c>
      <c r="U8" s="49" t="str">
        <f aca="false">IF(S8="","",S8*B8)</f>
        <v/>
      </c>
      <c r="V8" s="51" t="str">
        <f aca="false">IF(OR(A8="",U8&lt;=0,Configuración!$B$18&lt;=0),"",ROUNDUP(Configuración!$B$18/U8,0))</f>
        <v/>
      </c>
    </row>
    <row r="9" customFormat="false" ht="15" hidden="false" customHeight="false" outlineLevel="0" collapsed="false">
      <c r="A9" s="43"/>
      <c r="B9" s="44" t="n">
        <v>1</v>
      </c>
      <c r="C9" s="45" t="n">
        <v>0</v>
      </c>
      <c r="D9" s="45" t="n">
        <v>0</v>
      </c>
      <c r="E9" s="45" t="n">
        <v>0</v>
      </c>
      <c r="F9" s="45" t="n">
        <v>0</v>
      </c>
      <c r="G9" s="46" t="n">
        <v>0</v>
      </c>
      <c r="H9" s="46" t="n">
        <v>0</v>
      </c>
      <c r="I9" s="45" t="n">
        <v>0</v>
      </c>
      <c r="J9" s="47" t="str">
        <f aca="false">IF(A9="","",SUM(C9:F9))</f>
        <v/>
      </c>
      <c r="K9" s="47" t="str">
        <f aca="false">IF(A9="","",J9*Configuración!$B$12)</f>
        <v/>
      </c>
      <c r="L9" s="47" t="str">
        <f aca="false">IF(OR(A9="",B9&lt;=0),"",((G9/B9)+H9)/60*Configuración!$B$19)</f>
        <v/>
      </c>
      <c r="M9" s="47" t="str">
        <f aca="false">IF(OR(A9="",B9&lt;=0),"",Configuración!$B$11/B9)</f>
        <v/>
      </c>
      <c r="N9" s="47" t="str">
        <f aca="false">IF(OR(A9="",B9&lt;=0),"",SUM(J9:M9)+(I9/B9))</f>
        <v/>
      </c>
      <c r="O9" s="47" t="str">
        <f aca="false">IF(OR(A9="",N9="",1-Configuración!$B$9-Configuración!$B$10&lt;=0),"",N9/(1-Configuración!$B$9-Configuración!$B$10))</f>
        <v/>
      </c>
      <c r="P9" s="47" t="str">
        <f aca="false">IF(O9="","",O9*Configuración!$B$8)</f>
        <v/>
      </c>
      <c r="Q9" s="48" t="str">
        <f aca="false">IF(O9="","",O9+P9)</f>
        <v/>
      </c>
      <c r="R9" s="49" t="str">
        <f aca="false">IF(O9="","",O9*Configuración!$B$10)</f>
        <v/>
      </c>
      <c r="S9" s="49" t="str">
        <f aca="false">IF(O9="","",O9-N9-R9)</f>
        <v/>
      </c>
      <c r="T9" s="50" t="str">
        <f aca="false">IF(OR(O9="",O9=0),"",S9/O9)</f>
        <v/>
      </c>
      <c r="U9" s="49" t="str">
        <f aca="false">IF(S9="","",S9*B9)</f>
        <v/>
      </c>
      <c r="V9" s="51" t="str">
        <f aca="false">IF(OR(A9="",U9&lt;=0,Configuración!$B$18&lt;=0),"",ROUNDUP(Configuración!$B$18/U9,0))</f>
        <v/>
      </c>
    </row>
    <row r="10" customFormat="false" ht="15" hidden="false" customHeight="false" outlineLevel="0" collapsed="false">
      <c r="A10" s="43"/>
      <c r="B10" s="44" t="n">
        <v>1</v>
      </c>
      <c r="C10" s="45" t="n">
        <v>0</v>
      </c>
      <c r="D10" s="45" t="n">
        <v>0</v>
      </c>
      <c r="E10" s="45" t="n">
        <v>0</v>
      </c>
      <c r="F10" s="45" t="n">
        <v>0</v>
      </c>
      <c r="G10" s="46" t="n">
        <v>0</v>
      </c>
      <c r="H10" s="46" t="n">
        <v>0</v>
      </c>
      <c r="I10" s="45" t="n">
        <v>0</v>
      </c>
      <c r="J10" s="47" t="str">
        <f aca="false">IF(A10="","",SUM(C10:F10))</f>
        <v/>
      </c>
      <c r="K10" s="47" t="str">
        <f aca="false">IF(A10="","",J10*Configuración!$B$12)</f>
        <v/>
      </c>
      <c r="L10" s="47" t="str">
        <f aca="false">IF(OR(A10="",B10&lt;=0),"",((G10/B10)+H10)/60*Configuración!$B$19)</f>
        <v/>
      </c>
      <c r="M10" s="47" t="str">
        <f aca="false">IF(OR(A10="",B10&lt;=0),"",Configuración!$B$11/B10)</f>
        <v/>
      </c>
      <c r="N10" s="47" t="str">
        <f aca="false">IF(OR(A10="",B10&lt;=0),"",SUM(J10:M10)+(I10/B10))</f>
        <v/>
      </c>
      <c r="O10" s="47" t="str">
        <f aca="false">IF(OR(A10="",N10="",1-Configuración!$B$9-Configuración!$B$10&lt;=0),"",N10/(1-Configuración!$B$9-Configuración!$B$10))</f>
        <v/>
      </c>
      <c r="P10" s="47" t="str">
        <f aca="false">IF(O10="","",O10*Configuración!$B$8)</f>
        <v/>
      </c>
      <c r="Q10" s="48" t="str">
        <f aca="false">IF(O10="","",O10+P10)</f>
        <v/>
      </c>
      <c r="R10" s="49" t="str">
        <f aca="false">IF(O10="","",O10*Configuración!$B$10)</f>
        <v/>
      </c>
      <c r="S10" s="49" t="str">
        <f aca="false">IF(O10="","",O10-N10-R10)</f>
        <v/>
      </c>
      <c r="T10" s="50" t="str">
        <f aca="false">IF(OR(O10="",O10=0),"",S10/O10)</f>
        <v/>
      </c>
      <c r="U10" s="49" t="str">
        <f aca="false">IF(S10="","",S10*B10)</f>
        <v/>
      </c>
      <c r="V10" s="51" t="str">
        <f aca="false">IF(OR(A10="",U10&lt;=0,Configuración!$B$18&lt;=0),"",ROUNDUP(Configuración!$B$18/U10,0))</f>
        <v/>
      </c>
    </row>
    <row r="11" customFormat="false" ht="15" hidden="false" customHeight="false" outlineLevel="0" collapsed="false">
      <c r="A11" s="43"/>
      <c r="B11" s="44" t="n">
        <v>1</v>
      </c>
      <c r="C11" s="45" t="n">
        <v>0</v>
      </c>
      <c r="D11" s="45" t="n">
        <v>0</v>
      </c>
      <c r="E11" s="45" t="n">
        <v>0</v>
      </c>
      <c r="F11" s="45" t="n">
        <v>0</v>
      </c>
      <c r="G11" s="46" t="n">
        <v>0</v>
      </c>
      <c r="H11" s="46" t="n">
        <v>0</v>
      </c>
      <c r="I11" s="45" t="n">
        <v>0</v>
      </c>
      <c r="J11" s="47" t="str">
        <f aca="false">IF(A11="","",SUM(C11:F11))</f>
        <v/>
      </c>
      <c r="K11" s="47" t="str">
        <f aca="false">IF(A11="","",J11*Configuración!$B$12)</f>
        <v/>
      </c>
      <c r="L11" s="47" t="str">
        <f aca="false">IF(OR(A11="",B11&lt;=0),"",((G11/B11)+H11)/60*Configuración!$B$19)</f>
        <v/>
      </c>
      <c r="M11" s="47" t="str">
        <f aca="false">IF(OR(A11="",B11&lt;=0),"",Configuración!$B$11/B11)</f>
        <v/>
      </c>
      <c r="N11" s="47" t="str">
        <f aca="false">IF(OR(A11="",B11&lt;=0),"",SUM(J11:M11)+(I11/B11))</f>
        <v/>
      </c>
      <c r="O11" s="47" t="str">
        <f aca="false">IF(OR(A11="",N11="",1-Configuración!$B$9-Configuración!$B$10&lt;=0),"",N11/(1-Configuración!$B$9-Configuración!$B$10))</f>
        <v/>
      </c>
      <c r="P11" s="47" t="str">
        <f aca="false">IF(O11="","",O11*Configuración!$B$8)</f>
        <v/>
      </c>
      <c r="Q11" s="48" t="str">
        <f aca="false">IF(O11="","",O11+P11)</f>
        <v/>
      </c>
      <c r="R11" s="49" t="str">
        <f aca="false">IF(O11="","",O11*Configuración!$B$10)</f>
        <v/>
      </c>
      <c r="S11" s="49" t="str">
        <f aca="false">IF(O11="","",O11-N11-R11)</f>
        <v/>
      </c>
      <c r="T11" s="50" t="str">
        <f aca="false">IF(OR(O11="",O11=0),"",S11/O11)</f>
        <v/>
      </c>
      <c r="U11" s="49" t="str">
        <f aca="false">IF(S11="","",S11*B11)</f>
        <v/>
      </c>
      <c r="V11" s="51" t="str">
        <f aca="false">IF(OR(A11="",U11&lt;=0,Configuración!$B$18&lt;=0),"",ROUNDUP(Configuración!$B$18/U11,0))</f>
        <v/>
      </c>
    </row>
    <row r="12" customFormat="false" ht="15" hidden="false" customHeight="false" outlineLevel="0" collapsed="false">
      <c r="A12" s="43"/>
      <c r="B12" s="44" t="n">
        <v>1</v>
      </c>
      <c r="C12" s="45" t="n">
        <v>0</v>
      </c>
      <c r="D12" s="45" t="n">
        <v>0</v>
      </c>
      <c r="E12" s="45" t="n">
        <v>0</v>
      </c>
      <c r="F12" s="45" t="n">
        <v>0</v>
      </c>
      <c r="G12" s="46" t="n">
        <v>0</v>
      </c>
      <c r="H12" s="46" t="n">
        <v>0</v>
      </c>
      <c r="I12" s="45" t="n">
        <v>0</v>
      </c>
      <c r="J12" s="47" t="str">
        <f aca="false">IF(A12="","",SUM(C12:F12))</f>
        <v/>
      </c>
      <c r="K12" s="47" t="str">
        <f aca="false">IF(A12="","",J12*Configuración!$B$12)</f>
        <v/>
      </c>
      <c r="L12" s="47" t="str">
        <f aca="false">IF(OR(A12="",B12&lt;=0),"",((G12/B12)+H12)/60*Configuración!$B$19)</f>
        <v/>
      </c>
      <c r="M12" s="47" t="str">
        <f aca="false">IF(OR(A12="",B12&lt;=0),"",Configuración!$B$11/B12)</f>
        <v/>
      </c>
      <c r="N12" s="47" t="str">
        <f aca="false">IF(OR(A12="",B12&lt;=0),"",SUM(J12:M12)+(I12/B12))</f>
        <v/>
      </c>
      <c r="O12" s="47" t="str">
        <f aca="false">IF(OR(A12="",N12="",1-Configuración!$B$9-Configuración!$B$10&lt;=0),"",N12/(1-Configuración!$B$9-Configuración!$B$10))</f>
        <v/>
      </c>
      <c r="P12" s="47" t="str">
        <f aca="false">IF(O12="","",O12*Configuración!$B$8)</f>
        <v/>
      </c>
      <c r="Q12" s="48" t="str">
        <f aca="false">IF(O12="","",O12+P12)</f>
        <v/>
      </c>
      <c r="R12" s="49" t="str">
        <f aca="false">IF(O12="","",O12*Configuración!$B$10)</f>
        <v/>
      </c>
      <c r="S12" s="49" t="str">
        <f aca="false">IF(O12="","",O12-N12-R12)</f>
        <v/>
      </c>
      <c r="T12" s="50" t="str">
        <f aca="false">IF(OR(O12="",O12=0),"",S12/O12)</f>
        <v/>
      </c>
      <c r="U12" s="49" t="str">
        <f aca="false">IF(S12="","",S12*B12)</f>
        <v/>
      </c>
      <c r="V12" s="51" t="str">
        <f aca="false">IF(OR(A12="",U12&lt;=0,Configuración!$B$18&lt;=0),"",ROUNDUP(Configuración!$B$18/U12,0))</f>
        <v/>
      </c>
    </row>
    <row r="13" customFormat="false" ht="15" hidden="false" customHeight="false" outlineLevel="0" collapsed="false">
      <c r="A13" s="43"/>
      <c r="B13" s="44" t="n">
        <v>1</v>
      </c>
      <c r="C13" s="45" t="n">
        <v>0</v>
      </c>
      <c r="D13" s="45" t="n">
        <v>0</v>
      </c>
      <c r="E13" s="45" t="n">
        <v>0</v>
      </c>
      <c r="F13" s="45" t="n">
        <v>0</v>
      </c>
      <c r="G13" s="46" t="n">
        <v>0</v>
      </c>
      <c r="H13" s="46" t="n">
        <v>0</v>
      </c>
      <c r="I13" s="45" t="n">
        <v>0</v>
      </c>
      <c r="J13" s="47" t="str">
        <f aca="false">IF(A13="","",SUM(C13:F13))</f>
        <v/>
      </c>
      <c r="K13" s="47" t="str">
        <f aca="false">IF(A13="","",J13*Configuración!$B$12)</f>
        <v/>
      </c>
      <c r="L13" s="47" t="str">
        <f aca="false">IF(OR(A13="",B13&lt;=0),"",((G13/B13)+H13)/60*Configuración!$B$19)</f>
        <v/>
      </c>
      <c r="M13" s="47" t="str">
        <f aca="false">IF(OR(A13="",B13&lt;=0),"",Configuración!$B$11/B13)</f>
        <v/>
      </c>
      <c r="N13" s="47" t="str">
        <f aca="false">IF(OR(A13="",B13&lt;=0),"",SUM(J13:M13)+(I13/B13))</f>
        <v/>
      </c>
      <c r="O13" s="47" t="str">
        <f aca="false">IF(OR(A13="",N13="",1-Configuración!$B$9-Configuración!$B$10&lt;=0),"",N13/(1-Configuración!$B$9-Configuración!$B$10))</f>
        <v/>
      </c>
      <c r="P13" s="47" t="str">
        <f aca="false">IF(O13="","",O13*Configuración!$B$8)</f>
        <v/>
      </c>
      <c r="Q13" s="48" t="str">
        <f aca="false">IF(O13="","",O13+P13)</f>
        <v/>
      </c>
      <c r="R13" s="49" t="str">
        <f aca="false">IF(O13="","",O13*Configuración!$B$10)</f>
        <v/>
      </c>
      <c r="S13" s="49" t="str">
        <f aca="false">IF(O13="","",O13-N13-R13)</f>
        <v/>
      </c>
      <c r="T13" s="50" t="str">
        <f aca="false">IF(OR(O13="",O13=0),"",S13/O13)</f>
        <v/>
      </c>
      <c r="U13" s="49" t="str">
        <f aca="false">IF(S13="","",S13*B13)</f>
        <v/>
      </c>
      <c r="V13" s="51" t="str">
        <f aca="false">IF(OR(A13="",U13&lt;=0,Configuración!$B$18&lt;=0),"",ROUNDUP(Configuración!$B$18/U13,0))</f>
        <v/>
      </c>
    </row>
    <row r="14" customFormat="false" ht="15" hidden="false" customHeight="false" outlineLevel="0" collapsed="false">
      <c r="A14" s="43"/>
      <c r="B14" s="44" t="n">
        <v>1</v>
      </c>
      <c r="C14" s="45" t="n">
        <v>0</v>
      </c>
      <c r="D14" s="45" t="n">
        <v>0</v>
      </c>
      <c r="E14" s="45" t="n">
        <v>0</v>
      </c>
      <c r="F14" s="45" t="n">
        <v>0</v>
      </c>
      <c r="G14" s="46" t="n">
        <v>0</v>
      </c>
      <c r="H14" s="46" t="n">
        <v>0</v>
      </c>
      <c r="I14" s="45" t="n">
        <v>0</v>
      </c>
      <c r="J14" s="47" t="str">
        <f aca="false">IF(A14="","",SUM(C14:F14))</f>
        <v/>
      </c>
      <c r="K14" s="47" t="str">
        <f aca="false">IF(A14="","",J14*Configuración!$B$12)</f>
        <v/>
      </c>
      <c r="L14" s="47" t="str">
        <f aca="false">IF(OR(A14="",B14&lt;=0),"",((G14/B14)+H14)/60*Configuración!$B$19)</f>
        <v/>
      </c>
      <c r="M14" s="47" t="str">
        <f aca="false">IF(OR(A14="",B14&lt;=0),"",Configuración!$B$11/B14)</f>
        <v/>
      </c>
      <c r="N14" s="47" t="str">
        <f aca="false">IF(OR(A14="",B14&lt;=0),"",SUM(J14:M14)+(I14/B14))</f>
        <v/>
      </c>
      <c r="O14" s="47" t="str">
        <f aca="false">IF(OR(A14="",N14="",1-Configuración!$B$9-Configuración!$B$10&lt;=0),"",N14/(1-Configuración!$B$9-Configuración!$B$10))</f>
        <v/>
      </c>
      <c r="P14" s="47" t="str">
        <f aca="false">IF(O14="","",O14*Configuración!$B$8)</f>
        <v/>
      </c>
      <c r="Q14" s="48" t="str">
        <f aca="false">IF(O14="","",O14+P14)</f>
        <v/>
      </c>
      <c r="R14" s="49" t="str">
        <f aca="false">IF(O14="","",O14*Configuración!$B$10)</f>
        <v/>
      </c>
      <c r="S14" s="49" t="str">
        <f aca="false">IF(O14="","",O14-N14-R14)</f>
        <v/>
      </c>
      <c r="T14" s="50" t="str">
        <f aca="false">IF(OR(O14="",O14=0),"",S14/O14)</f>
        <v/>
      </c>
      <c r="U14" s="49" t="str">
        <f aca="false">IF(S14="","",S14*B14)</f>
        <v/>
      </c>
      <c r="V14" s="51" t="str">
        <f aca="false">IF(OR(A14="",U14&lt;=0,Configuración!$B$18&lt;=0),"",ROUNDUP(Configuración!$B$18/U14,0))</f>
        <v/>
      </c>
    </row>
    <row r="15" customFormat="false" ht="15" hidden="false" customHeight="false" outlineLevel="0" collapsed="false">
      <c r="A15" s="43"/>
      <c r="B15" s="44" t="n">
        <v>1</v>
      </c>
      <c r="C15" s="45" t="n">
        <v>0</v>
      </c>
      <c r="D15" s="45" t="n">
        <v>0</v>
      </c>
      <c r="E15" s="45" t="n">
        <v>0</v>
      </c>
      <c r="F15" s="45" t="n">
        <v>0</v>
      </c>
      <c r="G15" s="46" t="n">
        <v>0</v>
      </c>
      <c r="H15" s="46" t="n">
        <v>0</v>
      </c>
      <c r="I15" s="45" t="n">
        <v>0</v>
      </c>
      <c r="J15" s="47" t="str">
        <f aca="false">IF(A15="","",SUM(C15:F15))</f>
        <v/>
      </c>
      <c r="K15" s="47" t="str">
        <f aca="false">IF(A15="","",J15*Configuración!$B$12)</f>
        <v/>
      </c>
      <c r="L15" s="47" t="str">
        <f aca="false">IF(OR(A15="",B15&lt;=0),"",((G15/B15)+H15)/60*Configuración!$B$19)</f>
        <v/>
      </c>
      <c r="M15" s="47" t="str">
        <f aca="false">IF(OR(A15="",B15&lt;=0),"",Configuración!$B$11/B15)</f>
        <v/>
      </c>
      <c r="N15" s="47" t="str">
        <f aca="false">IF(OR(A15="",B15&lt;=0),"",SUM(J15:M15)+(I15/B15))</f>
        <v/>
      </c>
      <c r="O15" s="47" t="str">
        <f aca="false">IF(OR(A15="",N15="",1-Configuración!$B$9-Configuración!$B$10&lt;=0),"",N15/(1-Configuración!$B$9-Configuración!$B$10))</f>
        <v/>
      </c>
      <c r="P15" s="47" t="str">
        <f aca="false">IF(O15="","",O15*Configuración!$B$8)</f>
        <v/>
      </c>
      <c r="Q15" s="48" t="str">
        <f aca="false">IF(O15="","",O15+P15)</f>
        <v/>
      </c>
      <c r="R15" s="49" t="str">
        <f aca="false">IF(O15="","",O15*Configuración!$B$10)</f>
        <v/>
      </c>
      <c r="S15" s="49" t="str">
        <f aca="false">IF(O15="","",O15-N15-R15)</f>
        <v/>
      </c>
      <c r="T15" s="50" t="str">
        <f aca="false">IF(OR(O15="",O15=0),"",S15/O15)</f>
        <v/>
      </c>
      <c r="U15" s="49" t="str">
        <f aca="false">IF(S15="","",S15*B15)</f>
        <v/>
      </c>
      <c r="V15" s="51" t="str">
        <f aca="false">IF(OR(A15="",U15&lt;=0,Configuración!$B$18&lt;=0),"",ROUNDUP(Configuración!$B$18/U15,0))</f>
        <v/>
      </c>
    </row>
    <row r="16" customFormat="false" ht="15" hidden="false" customHeight="false" outlineLevel="0" collapsed="false">
      <c r="A16" s="43"/>
      <c r="B16" s="44" t="n">
        <v>1</v>
      </c>
      <c r="C16" s="45" t="n">
        <v>0</v>
      </c>
      <c r="D16" s="45" t="n">
        <v>0</v>
      </c>
      <c r="E16" s="45" t="n">
        <v>0</v>
      </c>
      <c r="F16" s="45" t="n">
        <v>0</v>
      </c>
      <c r="G16" s="46" t="n">
        <v>0</v>
      </c>
      <c r="H16" s="46" t="n">
        <v>0</v>
      </c>
      <c r="I16" s="45" t="n">
        <v>0</v>
      </c>
      <c r="J16" s="47" t="str">
        <f aca="false">IF(A16="","",SUM(C16:F16))</f>
        <v/>
      </c>
      <c r="K16" s="47" t="str">
        <f aca="false">IF(A16="","",J16*Configuración!$B$12)</f>
        <v/>
      </c>
      <c r="L16" s="47" t="str">
        <f aca="false">IF(OR(A16="",B16&lt;=0),"",((G16/B16)+H16)/60*Configuración!$B$19)</f>
        <v/>
      </c>
      <c r="M16" s="47" t="str">
        <f aca="false">IF(OR(A16="",B16&lt;=0),"",Configuración!$B$11/B16)</f>
        <v/>
      </c>
      <c r="N16" s="47" t="str">
        <f aca="false">IF(OR(A16="",B16&lt;=0),"",SUM(J16:M16)+(I16/B16))</f>
        <v/>
      </c>
      <c r="O16" s="47" t="str">
        <f aca="false">IF(OR(A16="",N16="",1-Configuración!$B$9-Configuración!$B$10&lt;=0),"",N16/(1-Configuración!$B$9-Configuración!$B$10))</f>
        <v/>
      </c>
      <c r="P16" s="47" t="str">
        <f aca="false">IF(O16="","",O16*Configuración!$B$8)</f>
        <v/>
      </c>
      <c r="Q16" s="48" t="str">
        <f aca="false">IF(O16="","",O16+P16)</f>
        <v/>
      </c>
      <c r="R16" s="49" t="str">
        <f aca="false">IF(O16="","",O16*Configuración!$B$10)</f>
        <v/>
      </c>
      <c r="S16" s="49" t="str">
        <f aca="false">IF(O16="","",O16-N16-R16)</f>
        <v/>
      </c>
      <c r="T16" s="50" t="str">
        <f aca="false">IF(OR(O16="",O16=0),"",S16/O16)</f>
        <v/>
      </c>
      <c r="U16" s="49" t="str">
        <f aca="false">IF(S16="","",S16*B16)</f>
        <v/>
      </c>
      <c r="V16" s="51" t="str">
        <f aca="false">IF(OR(A16="",U16&lt;=0,Configuración!$B$18&lt;=0),"",ROUNDUP(Configuración!$B$18/U16,0))</f>
        <v/>
      </c>
    </row>
    <row r="17" customFormat="false" ht="15" hidden="false" customHeight="false" outlineLevel="0" collapsed="false">
      <c r="A17" s="43"/>
      <c r="B17" s="44" t="n">
        <v>1</v>
      </c>
      <c r="C17" s="45" t="n">
        <v>0</v>
      </c>
      <c r="D17" s="45" t="n">
        <v>0</v>
      </c>
      <c r="E17" s="45" t="n">
        <v>0</v>
      </c>
      <c r="F17" s="45" t="n">
        <v>0</v>
      </c>
      <c r="G17" s="46" t="n">
        <v>0</v>
      </c>
      <c r="H17" s="46" t="n">
        <v>0</v>
      </c>
      <c r="I17" s="45" t="n">
        <v>0</v>
      </c>
      <c r="J17" s="47" t="str">
        <f aca="false">IF(A17="","",SUM(C17:F17))</f>
        <v/>
      </c>
      <c r="K17" s="47" t="str">
        <f aca="false">IF(A17="","",J17*Configuración!$B$12)</f>
        <v/>
      </c>
      <c r="L17" s="47" t="str">
        <f aca="false">IF(OR(A17="",B17&lt;=0),"",((G17/B17)+H17)/60*Configuración!$B$19)</f>
        <v/>
      </c>
      <c r="M17" s="47" t="str">
        <f aca="false">IF(OR(A17="",B17&lt;=0),"",Configuración!$B$11/B17)</f>
        <v/>
      </c>
      <c r="N17" s="47" t="str">
        <f aca="false">IF(OR(A17="",B17&lt;=0),"",SUM(J17:M17)+(I17/B17))</f>
        <v/>
      </c>
      <c r="O17" s="47" t="str">
        <f aca="false">IF(OR(A17="",N17="",1-Configuración!$B$9-Configuración!$B$10&lt;=0),"",N17/(1-Configuración!$B$9-Configuración!$B$10))</f>
        <v/>
      </c>
      <c r="P17" s="47" t="str">
        <f aca="false">IF(O17="","",O17*Configuración!$B$8)</f>
        <v/>
      </c>
      <c r="Q17" s="48" t="str">
        <f aca="false">IF(O17="","",O17+P17)</f>
        <v/>
      </c>
      <c r="R17" s="49" t="str">
        <f aca="false">IF(O17="","",O17*Configuración!$B$10)</f>
        <v/>
      </c>
      <c r="S17" s="49" t="str">
        <f aca="false">IF(O17="","",O17-N17-R17)</f>
        <v/>
      </c>
      <c r="T17" s="50" t="str">
        <f aca="false">IF(OR(O17="",O17=0),"",S17/O17)</f>
        <v/>
      </c>
      <c r="U17" s="49" t="str">
        <f aca="false">IF(S17="","",S17*B17)</f>
        <v/>
      </c>
      <c r="V17" s="51" t="str">
        <f aca="false">IF(OR(A17="",U17&lt;=0,Configuración!$B$18&lt;=0),"",ROUNDUP(Configuración!$B$18/U17,0))</f>
        <v/>
      </c>
    </row>
    <row r="18" customFormat="false" ht="15" hidden="false" customHeight="false" outlineLevel="0" collapsed="false">
      <c r="A18" s="43"/>
      <c r="B18" s="44" t="n">
        <v>1</v>
      </c>
      <c r="C18" s="45" t="n">
        <v>0</v>
      </c>
      <c r="D18" s="45" t="n">
        <v>0</v>
      </c>
      <c r="E18" s="45" t="n">
        <v>0</v>
      </c>
      <c r="F18" s="45" t="n">
        <v>0</v>
      </c>
      <c r="G18" s="46" t="n">
        <v>0</v>
      </c>
      <c r="H18" s="46" t="n">
        <v>0</v>
      </c>
      <c r="I18" s="45" t="n">
        <v>0</v>
      </c>
      <c r="J18" s="47" t="str">
        <f aca="false">IF(A18="","",SUM(C18:F18))</f>
        <v/>
      </c>
      <c r="K18" s="47" t="str">
        <f aca="false">IF(A18="","",J18*Configuración!$B$12)</f>
        <v/>
      </c>
      <c r="L18" s="47" t="str">
        <f aca="false">IF(OR(A18="",B18&lt;=0),"",((G18/B18)+H18)/60*Configuración!$B$19)</f>
        <v/>
      </c>
      <c r="M18" s="47" t="str">
        <f aca="false">IF(OR(A18="",B18&lt;=0),"",Configuración!$B$11/B18)</f>
        <v/>
      </c>
      <c r="N18" s="47" t="str">
        <f aca="false">IF(OR(A18="",B18&lt;=0),"",SUM(J18:M18)+(I18/B18))</f>
        <v/>
      </c>
      <c r="O18" s="47" t="str">
        <f aca="false">IF(OR(A18="",N18="",1-Configuración!$B$9-Configuración!$B$10&lt;=0),"",N18/(1-Configuración!$B$9-Configuración!$B$10))</f>
        <v/>
      </c>
      <c r="P18" s="47" t="str">
        <f aca="false">IF(O18="","",O18*Configuración!$B$8)</f>
        <v/>
      </c>
      <c r="Q18" s="48" t="str">
        <f aca="false">IF(O18="","",O18+P18)</f>
        <v/>
      </c>
      <c r="R18" s="49" t="str">
        <f aca="false">IF(O18="","",O18*Configuración!$B$10)</f>
        <v/>
      </c>
      <c r="S18" s="49" t="str">
        <f aca="false">IF(O18="","",O18-N18-R18)</f>
        <v/>
      </c>
      <c r="T18" s="50" t="str">
        <f aca="false">IF(OR(O18="",O18=0),"",S18/O18)</f>
        <v/>
      </c>
      <c r="U18" s="49" t="str">
        <f aca="false">IF(S18="","",S18*B18)</f>
        <v/>
      </c>
      <c r="V18" s="51" t="str">
        <f aca="false">IF(OR(A18="",U18&lt;=0,Configuración!$B$18&lt;=0),"",ROUNDUP(Configuración!$B$18/U18,0))</f>
        <v/>
      </c>
    </row>
    <row r="19" customFormat="false" ht="15" hidden="false" customHeight="false" outlineLevel="0" collapsed="false">
      <c r="A19" s="43"/>
      <c r="B19" s="44" t="n">
        <v>1</v>
      </c>
      <c r="C19" s="45" t="n">
        <v>0</v>
      </c>
      <c r="D19" s="45" t="n">
        <v>0</v>
      </c>
      <c r="E19" s="45" t="n">
        <v>0</v>
      </c>
      <c r="F19" s="45" t="n">
        <v>0</v>
      </c>
      <c r="G19" s="46" t="n">
        <v>0</v>
      </c>
      <c r="H19" s="46" t="n">
        <v>0</v>
      </c>
      <c r="I19" s="45" t="n">
        <v>0</v>
      </c>
      <c r="J19" s="47" t="str">
        <f aca="false">IF(A19="","",SUM(C19:F19))</f>
        <v/>
      </c>
      <c r="K19" s="47" t="str">
        <f aca="false">IF(A19="","",J19*Configuración!$B$12)</f>
        <v/>
      </c>
      <c r="L19" s="47" t="str">
        <f aca="false">IF(OR(A19="",B19&lt;=0),"",((G19/B19)+H19)/60*Configuración!$B$19)</f>
        <v/>
      </c>
      <c r="M19" s="47" t="str">
        <f aca="false">IF(OR(A19="",B19&lt;=0),"",Configuración!$B$11/B19)</f>
        <v/>
      </c>
      <c r="N19" s="47" t="str">
        <f aca="false">IF(OR(A19="",B19&lt;=0),"",SUM(J19:M19)+(I19/B19))</f>
        <v/>
      </c>
      <c r="O19" s="47" t="str">
        <f aca="false">IF(OR(A19="",N19="",1-Configuración!$B$9-Configuración!$B$10&lt;=0),"",N19/(1-Configuración!$B$9-Configuración!$B$10))</f>
        <v/>
      </c>
      <c r="P19" s="47" t="str">
        <f aca="false">IF(O19="","",O19*Configuración!$B$8)</f>
        <v/>
      </c>
      <c r="Q19" s="48" t="str">
        <f aca="false">IF(O19="","",O19+P19)</f>
        <v/>
      </c>
      <c r="R19" s="49" t="str">
        <f aca="false">IF(O19="","",O19*Configuración!$B$10)</f>
        <v/>
      </c>
      <c r="S19" s="49" t="str">
        <f aca="false">IF(O19="","",O19-N19-R19)</f>
        <v/>
      </c>
      <c r="T19" s="50" t="str">
        <f aca="false">IF(OR(O19="",O19=0),"",S19/O19)</f>
        <v/>
      </c>
      <c r="U19" s="49" t="str">
        <f aca="false">IF(S19="","",S19*B19)</f>
        <v/>
      </c>
      <c r="V19" s="51" t="str">
        <f aca="false">IF(OR(A19="",U19&lt;=0,Configuración!$B$18&lt;=0),"",ROUNDUP(Configuración!$B$18/U19,0))</f>
        <v/>
      </c>
    </row>
    <row r="20" customFormat="false" ht="15" hidden="false" customHeight="false" outlineLevel="0" collapsed="false">
      <c r="A20" s="43"/>
      <c r="B20" s="44" t="n">
        <v>1</v>
      </c>
      <c r="C20" s="45" t="n">
        <v>0</v>
      </c>
      <c r="D20" s="45" t="n">
        <v>0</v>
      </c>
      <c r="E20" s="45" t="n">
        <v>0</v>
      </c>
      <c r="F20" s="45" t="n">
        <v>0</v>
      </c>
      <c r="G20" s="46" t="n">
        <v>0</v>
      </c>
      <c r="H20" s="46" t="n">
        <v>0</v>
      </c>
      <c r="I20" s="45" t="n">
        <v>0</v>
      </c>
      <c r="J20" s="47" t="str">
        <f aca="false">IF(A20="","",SUM(C20:F20))</f>
        <v/>
      </c>
      <c r="K20" s="47" t="str">
        <f aca="false">IF(A20="","",J20*Configuración!$B$12)</f>
        <v/>
      </c>
      <c r="L20" s="47" t="str">
        <f aca="false">IF(OR(A20="",B20&lt;=0),"",((G20/B20)+H20)/60*Configuración!$B$19)</f>
        <v/>
      </c>
      <c r="M20" s="47" t="str">
        <f aca="false">IF(OR(A20="",B20&lt;=0),"",Configuración!$B$11/B20)</f>
        <v/>
      </c>
      <c r="N20" s="47" t="str">
        <f aca="false">IF(OR(A20="",B20&lt;=0),"",SUM(J20:M20)+(I20/B20))</f>
        <v/>
      </c>
      <c r="O20" s="47" t="str">
        <f aca="false">IF(OR(A20="",N20="",1-Configuración!$B$9-Configuración!$B$10&lt;=0),"",N20/(1-Configuración!$B$9-Configuración!$B$10))</f>
        <v/>
      </c>
      <c r="P20" s="47" t="str">
        <f aca="false">IF(O20="","",O20*Configuración!$B$8)</f>
        <v/>
      </c>
      <c r="Q20" s="48" t="str">
        <f aca="false">IF(O20="","",O20+P20)</f>
        <v/>
      </c>
      <c r="R20" s="49" t="str">
        <f aca="false">IF(O20="","",O20*Configuración!$B$10)</f>
        <v/>
      </c>
      <c r="S20" s="49" t="str">
        <f aca="false">IF(O20="","",O20-N20-R20)</f>
        <v/>
      </c>
      <c r="T20" s="50" t="str">
        <f aca="false">IF(OR(O20="",O20=0),"",S20/O20)</f>
        <v/>
      </c>
      <c r="U20" s="49" t="str">
        <f aca="false">IF(S20="","",S20*B20)</f>
        <v/>
      </c>
      <c r="V20" s="51" t="str">
        <f aca="false">IF(OR(A20="",U20&lt;=0,Configuración!$B$18&lt;=0),"",ROUNDUP(Configuración!$B$18/U20,0))</f>
        <v/>
      </c>
    </row>
    <row r="21" customFormat="false" ht="15.75" hidden="false" customHeight="true" outlineLevel="0" collapsed="false">
      <c r="A21" s="43"/>
      <c r="B21" s="44" t="n">
        <v>1</v>
      </c>
      <c r="C21" s="45" t="n">
        <v>0</v>
      </c>
      <c r="D21" s="45" t="n">
        <v>0</v>
      </c>
      <c r="E21" s="45" t="n">
        <v>0</v>
      </c>
      <c r="F21" s="45" t="n">
        <v>0</v>
      </c>
      <c r="G21" s="46" t="n">
        <v>0</v>
      </c>
      <c r="H21" s="46" t="n">
        <v>0</v>
      </c>
      <c r="I21" s="45" t="n">
        <v>0</v>
      </c>
      <c r="J21" s="47" t="str">
        <f aca="false">IF(A21="","",SUM(C21:F21))</f>
        <v/>
      </c>
      <c r="K21" s="47" t="str">
        <f aca="false">IF(A21="","",J21*Configuración!$B$12)</f>
        <v/>
      </c>
      <c r="L21" s="47" t="str">
        <f aca="false">IF(OR(A21="",B21&lt;=0),"",((G21/B21)+H21)/60*Configuración!$B$19)</f>
        <v/>
      </c>
      <c r="M21" s="47" t="str">
        <f aca="false">IF(OR(A21="",B21&lt;=0),"",Configuración!$B$11/B21)</f>
        <v/>
      </c>
      <c r="N21" s="47" t="str">
        <f aca="false">IF(OR(A21="",B21&lt;=0),"",SUM(J21:M21)+(I21/B21))</f>
        <v/>
      </c>
      <c r="O21" s="47" t="str">
        <f aca="false">IF(OR(A21="",N21="",1-Configuración!$B$9-Configuración!$B$10&lt;=0),"",N21/(1-Configuración!$B$9-Configuración!$B$10))</f>
        <v/>
      </c>
      <c r="P21" s="47" t="str">
        <f aca="false">IF(O21="","",O21*Configuración!$B$8)</f>
        <v/>
      </c>
      <c r="Q21" s="48" t="str">
        <f aca="false">IF(O21="","",O21+P21)</f>
        <v/>
      </c>
      <c r="R21" s="49" t="str">
        <f aca="false">IF(O21="","",O21*Configuración!$B$10)</f>
        <v/>
      </c>
      <c r="S21" s="49" t="str">
        <f aca="false">IF(O21="","",O21-N21-R21)</f>
        <v/>
      </c>
      <c r="T21" s="50" t="str">
        <f aca="false">IF(OR(O21="",O21=0),"",S21/O21)</f>
        <v/>
      </c>
      <c r="U21" s="49" t="str">
        <f aca="false">IF(S21="","",S21*B21)</f>
        <v/>
      </c>
      <c r="V21" s="51" t="str">
        <f aca="false">IF(OR(A21="",U21&lt;=0,Configuración!$B$18&lt;=0),"",ROUNDUP(Configuración!$B$18/U21,0))</f>
        <v/>
      </c>
    </row>
    <row r="22" customFormat="false" ht="15.75" hidden="false" customHeight="true" outlineLevel="0" collapsed="false">
      <c r="A22" s="43"/>
      <c r="B22" s="44" t="n">
        <v>1</v>
      </c>
      <c r="C22" s="45" t="n">
        <v>0</v>
      </c>
      <c r="D22" s="45" t="n">
        <v>0</v>
      </c>
      <c r="E22" s="45" t="n">
        <v>0</v>
      </c>
      <c r="F22" s="45" t="n">
        <v>0</v>
      </c>
      <c r="G22" s="46" t="n">
        <v>0</v>
      </c>
      <c r="H22" s="46" t="n">
        <v>0</v>
      </c>
      <c r="I22" s="45" t="n">
        <v>0</v>
      </c>
      <c r="J22" s="47" t="str">
        <f aca="false">IF(A22="","",SUM(C22:F22))</f>
        <v/>
      </c>
      <c r="K22" s="47" t="str">
        <f aca="false">IF(A22="","",J22*Configuración!$B$12)</f>
        <v/>
      </c>
      <c r="L22" s="47" t="str">
        <f aca="false">IF(OR(A22="",B22&lt;=0),"",((G22/B22)+H22)/60*Configuración!$B$19)</f>
        <v/>
      </c>
      <c r="M22" s="47" t="str">
        <f aca="false">IF(OR(A22="",B22&lt;=0),"",Configuración!$B$11/B22)</f>
        <v/>
      </c>
      <c r="N22" s="47" t="str">
        <f aca="false">IF(OR(A22="",B22&lt;=0),"",SUM(J22:M22)+(I22/B22))</f>
        <v/>
      </c>
      <c r="O22" s="47" t="str">
        <f aca="false">IF(OR(A22="",N22="",1-Configuración!$B$9-Configuración!$B$10&lt;=0),"",N22/(1-Configuración!$B$9-Configuración!$B$10))</f>
        <v/>
      </c>
      <c r="P22" s="47" t="str">
        <f aca="false">IF(O22="","",O22*Configuración!$B$8)</f>
        <v/>
      </c>
      <c r="Q22" s="48" t="str">
        <f aca="false">IF(O22="","",O22+P22)</f>
        <v/>
      </c>
      <c r="R22" s="49" t="str">
        <f aca="false">IF(O22="","",O22*Configuración!$B$10)</f>
        <v/>
      </c>
      <c r="S22" s="49" t="str">
        <f aca="false">IF(O22="","",O22-N22-R22)</f>
        <v/>
      </c>
      <c r="T22" s="50" t="str">
        <f aca="false">IF(OR(O22="",O22=0),"",S22/O22)</f>
        <v/>
      </c>
      <c r="U22" s="49" t="str">
        <f aca="false">IF(S22="","",S22*B22)</f>
        <v/>
      </c>
      <c r="V22" s="51" t="str">
        <f aca="false">IF(OR(A22="",U22&lt;=0,Configuración!$B$18&lt;=0),"",ROUNDUP(Configuración!$B$18/U22,0))</f>
        <v/>
      </c>
    </row>
    <row r="23" customFormat="false" ht="15.75" hidden="false" customHeight="true" outlineLevel="0" collapsed="false">
      <c r="A23" s="43"/>
      <c r="B23" s="44" t="n">
        <v>1</v>
      </c>
      <c r="C23" s="45" t="n">
        <v>0</v>
      </c>
      <c r="D23" s="45" t="n">
        <v>0</v>
      </c>
      <c r="E23" s="45" t="n">
        <v>0</v>
      </c>
      <c r="F23" s="45" t="n">
        <v>0</v>
      </c>
      <c r="G23" s="46" t="n">
        <v>0</v>
      </c>
      <c r="H23" s="46" t="n">
        <v>0</v>
      </c>
      <c r="I23" s="45" t="n">
        <v>0</v>
      </c>
      <c r="J23" s="47" t="str">
        <f aca="false">IF(A23="","",SUM(C23:F23))</f>
        <v/>
      </c>
      <c r="K23" s="47" t="str">
        <f aca="false">IF(A23="","",J23*Configuración!$B$12)</f>
        <v/>
      </c>
      <c r="L23" s="47" t="str">
        <f aca="false">IF(OR(A23="",B23&lt;=0),"",((G23/B23)+H23)/60*Configuración!$B$19)</f>
        <v/>
      </c>
      <c r="M23" s="47" t="str">
        <f aca="false">IF(OR(A23="",B23&lt;=0),"",Configuración!$B$11/B23)</f>
        <v/>
      </c>
      <c r="N23" s="47" t="str">
        <f aca="false">IF(OR(A23="",B23&lt;=0),"",SUM(J23:M23)+(I23/B23))</f>
        <v/>
      </c>
      <c r="O23" s="47" t="str">
        <f aca="false">IF(OR(A23="",N23="",1-Configuración!$B$9-Configuración!$B$10&lt;=0),"",N23/(1-Configuración!$B$9-Configuración!$B$10))</f>
        <v/>
      </c>
      <c r="P23" s="47" t="str">
        <f aca="false">IF(O23="","",O23*Configuración!$B$8)</f>
        <v/>
      </c>
      <c r="Q23" s="48" t="str">
        <f aca="false">IF(O23="","",O23+P23)</f>
        <v/>
      </c>
      <c r="R23" s="49" t="str">
        <f aca="false">IF(O23="","",O23*Configuración!$B$10)</f>
        <v/>
      </c>
      <c r="S23" s="49" t="str">
        <f aca="false">IF(O23="","",O23-N23-R23)</f>
        <v/>
      </c>
      <c r="T23" s="50" t="str">
        <f aca="false">IF(OR(O23="",O23=0),"",S23/O23)</f>
        <v/>
      </c>
      <c r="U23" s="49" t="str">
        <f aca="false">IF(S23="","",S23*B23)</f>
        <v/>
      </c>
      <c r="V23" s="51" t="str">
        <f aca="false">IF(OR(A23="",U23&lt;=0,Configuración!$B$18&lt;=0),"",ROUNDUP(Configuración!$B$18/U23,0))</f>
        <v/>
      </c>
    </row>
    <row r="24" customFormat="false" ht="15.75" hidden="false" customHeight="true" outlineLevel="0" collapsed="false">
      <c r="A24" s="43"/>
      <c r="B24" s="44" t="n">
        <v>1</v>
      </c>
      <c r="C24" s="45" t="n">
        <v>0</v>
      </c>
      <c r="D24" s="45" t="n">
        <v>0</v>
      </c>
      <c r="E24" s="45" t="n">
        <v>0</v>
      </c>
      <c r="F24" s="45" t="n">
        <v>0</v>
      </c>
      <c r="G24" s="46" t="n">
        <v>0</v>
      </c>
      <c r="H24" s="46" t="n">
        <v>0</v>
      </c>
      <c r="I24" s="45" t="n">
        <v>0</v>
      </c>
      <c r="J24" s="47" t="str">
        <f aca="false">IF(A24="","",SUM(C24:F24))</f>
        <v/>
      </c>
      <c r="K24" s="47" t="str">
        <f aca="false">IF(A24="","",J24*Configuración!$B$12)</f>
        <v/>
      </c>
      <c r="L24" s="47" t="str">
        <f aca="false">IF(OR(A24="",B24&lt;=0),"",((G24/B24)+H24)/60*Configuración!$B$19)</f>
        <v/>
      </c>
      <c r="M24" s="47" t="str">
        <f aca="false">IF(OR(A24="",B24&lt;=0),"",Configuración!$B$11/B24)</f>
        <v/>
      </c>
      <c r="N24" s="47" t="str">
        <f aca="false">IF(OR(A24="",B24&lt;=0),"",SUM(J24:M24)+(I24/B24))</f>
        <v/>
      </c>
      <c r="O24" s="47" t="str">
        <f aca="false">IF(OR(A24="",N24="",1-Configuración!$B$9-Configuración!$B$10&lt;=0),"",N24/(1-Configuración!$B$9-Configuración!$B$10))</f>
        <v/>
      </c>
      <c r="P24" s="47" t="str">
        <f aca="false">IF(O24="","",O24*Configuración!$B$8)</f>
        <v/>
      </c>
      <c r="Q24" s="48" t="str">
        <f aca="false">IF(O24="","",O24+P24)</f>
        <v/>
      </c>
      <c r="R24" s="49" t="str">
        <f aca="false">IF(O24="","",O24*Configuración!$B$10)</f>
        <v/>
      </c>
      <c r="S24" s="49" t="str">
        <f aca="false">IF(O24="","",O24-N24-R24)</f>
        <v/>
      </c>
      <c r="T24" s="50" t="str">
        <f aca="false">IF(OR(O24="",O24=0),"",S24/O24)</f>
        <v/>
      </c>
      <c r="U24" s="49" t="str">
        <f aca="false">IF(S24="","",S24*B24)</f>
        <v/>
      </c>
      <c r="V24" s="51" t="str">
        <f aca="false">IF(OR(A24="",U24&lt;=0,Configuración!$B$18&lt;=0),"",ROUNDUP(Configuración!$B$18/U24,0))</f>
        <v/>
      </c>
    </row>
    <row r="25" customFormat="false" ht="15.75" hidden="false" customHeight="true" outlineLevel="0" collapsed="false">
      <c r="A25" s="52"/>
      <c r="B25" s="53" t="n">
        <v>1</v>
      </c>
      <c r="C25" s="54" t="n">
        <v>0</v>
      </c>
      <c r="D25" s="54" t="n">
        <v>0</v>
      </c>
      <c r="E25" s="54" t="n">
        <v>0</v>
      </c>
      <c r="F25" s="54" t="n">
        <v>0</v>
      </c>
      <c r="G25" s="55" t="n">
        <v>0</v>
      </c>
      <c r="H25" s="55" t="n">
        <v>0</v>
      </c>
      <c r="I25" s="54" t="n">
        <v>0</v>
      </c>
      <c r="J25" s="56" t="str">
        <f aca="false">IF(A25="","",SUM(C25:F25))</f>
        <v/>
      </c>
      <c r="K25" s="56" t="str">
        <f aca="false">IF(A25="","",J25*Configuración!$B$12)</f>
        <v/>
      </c>
      <c r="L25" s="56" t="str">
        <f aca="false">IF(OR(A25="",B25&lt;=0),"",((G25/B25)+H25)/60*Configuración!$B$19)</f>
        <v/>
      </c>
      <c r="M25" s="56" t="str">
        <f aca="false">IF(OR(A25="",B25&lt;=0),"",Configuración!$B$11/B25)</f>
        <v/>
      </c>
      <c r="N25" s="56" t="str">
        <f aca="false">IF(OR(A25="",B25&lt;=0),"",SUM(J25:M25)+(I25/B25))</f>
        <v/>
      </c>
      <c r="O25" s="56" t="str">
        <f aca="false">IF(OR(A25="",N25="",1-Configuración!$B$9-Configuración!$B$10&lt;=0),"",N25/(1-Configuración!$B$9-Configuración!$B$10))</f>
        <v/>
      </c>
      <c r="P25" s="56" t="str">
        <f aca="false">IF(O25="","",O25*Configuración!$B$8)</f>
        <v/>
      </c>
      <c r="Q25" s="57" t="str">
        <f aca="false">IF(O25="","",O25+P25)</f>
        <v/>
      </c>
      <c r="R25" s="58" t="str">
        <f aca="false">IF(O25="","",O25*Configuración!$B$10)</f>
        <v/>
      </c>
      <c r="S25" s="58" t="str">
        <f aca="false">IF(O25="","",O25-N25-R25)</f>
        <v/>
      </c>
      <c r="T25" s="59" t="str">
        <f aca="false">IF(OR(O25="",O25=0),"",S25/O25)</f>
        <v/>
      </c>
      <c r="U25" s="58" t="str">
        <f aca="false">IF(S25="","",S25*B25)</f>
        <v/>
      </c>
      <c r="V25" s="60" t="str">
        <f aca="false">IF(OR(A25="",U25&lt;=0,Configuración!$B$18&lt;=0),"",ROUNDUP(Configuración!$B$18/U25,0))</f>
        <v/>
      </c>
    </row>
    <row r="26" customFormat="false" ht="15.75" hidden="false" customHeight="true" outlineLevel="0" collapsed="false"/>
    <row r="27" customFormat="false" ht="30" hidden="false" customHeight="true" outlineLevel="0" collapsed="false">
      <c r="A27" s="61" t="s">
        <v>89</v>
      </c>
      <c r="B27" s="61"/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61"/>
      <c r="Q27" s="61"/>
      <c r="R27" s="61"/>
      <c r="S27" s="61"/>
      <c r="T27" s="61"/>
      <c r="U27" s="61"/>
      <c r="V27" s="61"/>
    </row>
    <row r="28" customFormat="false" ht="15.75" hidden="false" customHeight="true" outlineLevel="0" collapsed="false"/>
    <row r="29" customFormat="false" ht="15.75" hidden="false" customHeight="true" outlineLevel="0" collapsed="false"/>
    <row r="30" customFormat="false" ht="15.75" hidden="false" customHeight="true" outlineLevel="0" collapsed="false"/>
    <row r="31" customFormat="false" ht="15.75" hidden="false" customHeight="true" outlineLevel="0" collapsed="false"/>
    <row r="32" customFormat="false" ht="15.75" hidden="false" customHeight="true" outlineLevel="0" collapsed="false"/>
    <row r="33" customFormat="false" ht="15.75" hidden="false" customHeight="true" outlineLevel="0" collapsed="false"/>
    <row r="34" customFormat="false" ht="15.75" hidden="false" customHeight="true" outlineLevel="0" collapsed="false"/>
    <row r="35" customFormat="false" ht="15.75" hidden="false" customHeight="true" outlineLevel="0" collapsed="false"/>
    <row r="36" customFormat="false" ht="15.75" hidden="false" customHeight="true" outlineLevel="0" collapsed="false"/>
    <row r="37" customFormat="false" ht="15.75" hidden="false" customHeight="true" outlineLevel="0" collapsed="false"/>
    <row r="38" customFormat="false" ht="15.75" hidden="false" customHeight="true" outlineLevel="0" collapsed="false"/>
    <row r="39" customFormat="false" ht="15.75" hidden="false" customHeight="true" outlineLevel="0" collapsed="false"/>
    <row r="40" customFormat="false" ht="15.75" hidden="false" customHeight="true" outlineLevel="0" collapsed="false"/>
    <row r="41" customFormat="false" ht="15.75" hidden="false" customHeight="true" outlineLevel="0" collapsed="false"/>
    <row r="42" customFormat="false" ht="15.75" hidden="false" customHeight="true" outlineLevel="0" collapsed="false"/>
    <row r="43" customFormat="false" ht="15.75" hidden="false" customHeight="true" outlineLevel="0" collapsed="false"/>
    <row r="44" customFormat="false" ht="15.75" hidden="false" customHeight="true" outlineLevel="0" collapsed="false"/>
    <row r="45" customFormat="false" ht="15.75" hidden="false" customHeight="true" outlineLevel="0" collapsed="false"/>
    <row r="46" customFormat="false" ht="15.75" hidden="false" customHeight="true" outlineLevel="0" collapsed="false"/>
    <row r="47" customFormat="false" ht="15.75" hidden="false" customHeight="true" outlineLevel="0" collapsed="false"/>
    <row r="48" customFormat="false" ht="15.75" hidden="false" customHeight="true" outlineLevel="0" collapsed="false"/>
    <row r="49" customFormat="false" ht="15.75" hidden="false" customHeight="true" outlineLevel="0" collapsed="false"/>
    <row r="50" customFormat="false" ht="15.75" hidden="false" customHeight="true" outlineLevel="0" collapsed="false"/>
    <row r="51" customFormat="false" ht="15.75" hidden="false" customHeight="true" outlineLevel="0" collapsed="false"/>
    <row r="52" customFormat="false" ht="15.75" hidden="false" customHeight="true" outlineLevel="0" collapsed="false"/>
    <row r="53" customFormat="false" ht="15.75" hidden="false" customHeight="true" outlineLevel="0" collapsed="false"/>
    <row r="54" customFormat="false" ht="15.75" hidden="false" customHeight="true" outlineLevel="0" collapsed="false"/>
    <row r="55" customFormat="false" ht="15.75" hidden="false" customHeight="true" outlineLevel="0" collapsed="false"/>
    <row r="56" customFormat="false" ht="15.75" hidden="false" customHeight="true" outlineLevel="0" collapsed="false"/>
    <row r="57" customFormat="false" ht="15.75" hidden="false" customHeight="true" outlineLevel="0" collapsed="false"/>
    <row r="58" customFormat="false" ht="15.75" hidden="false" customHeight="true" outlineLevel="0" collapsed="false"/>
    <row r="59" customFormat="false" ht="15.75" hidden="false" customHeight="true" outlineLevel="0" collapsed="false"/>
    <row r="60" customFormat="false" ht="15.75" hidden="false" customHeight="true" outlineLevel="0" collapsed="false"/>
    <row r="61" customFormat="false" ht="15.75" hidden="false" customHeight="true" outlineLevel="0" collapsed="false"/>
    <row r="62" customFormat="false" ht="15.75" hidden="false" customHeight="true" outlineLevel="0" collapsed="false"/>
    <row r="63" customFormat="false" ht="15.75" hidden="false" customHeight="true" outlineLevel="0" collapsed="false"/>
    <row r="64" customFormat="false" ht="15.75" hidden="false" customHeight="true" outlineLevel="0" collapsed="false"/>
    <row r="65" customFormat="false" ht="15.75" hidden="false" customHeight="true" outlineLevel="0" collapsed="false"/>
    <row r="66" customFormat="false" ht="15.75" hidden="false" customHeight="true" outlineLevel="0" collapsed="false"/>
    <row r="67" customFormat="false" ht="15.75" hidden="false" customHeight="true" outlineLevel="0" collapsed="false"/>
    <row r="68" customFormat="false" ht="15.75" hidden="false" customHeight="true" outlineLevel="0" collapsed="false"/>
    <row r="69" customFormat="false" ht="15.75" hidden="false" customHeight="true" outlineLevel="0" collapsed="false"/>
    <row r="70" customFormat="false" ht="15.75" hidden="false" customHeight="true" outlineLevel="0" collapsed="false"/>
    <row r="71" customFormat="false" ht="15.75" hidden="false" customHeight="true" outlineLevel="0" collapsed="false"/>
    <row r="72" customFormat="false" ht="15.75" hidden="false" customHeight="true" outlineLevel="0" collapsed="false"/>
    <row r="73" customFormat="false" ht="15.75" hidden="false" customHeight="true" outlineLevel="0" collapsed="false"/>
    <row r="74" customFormat="false" ht="15.75" hidden="false" customHeight="true" outlineLevel="0" collapsed="false"/>
    <row r="75" customFormat="false" ht="15.75" hidden="false" customHeight="true" outlineLevel="0" collapsed="false"/>
    <row r="76" customFormat="false" ht="15.75" hidden="false" customHeight="true" outlineLevel="0" collapsed="false"/>
    <row r="77" customFormat="false" ht="15.75" hidden="false" customHeight="true" outlineLevel="0" collapsed="false"/>
    <row r="78" customFormat="false" ht="15.75" hidden="false" customHeight="true" outlineLevel="0" collapsed="false"/>
    <row r="79" customFormat="false" ht="15.75" hidden="false" customHeight="true" outlineLevel="0" collapsed="false"/>
    <row r="80" customFormat="false" ht="15.75" hidden="false" customHeight="true" outlineLevel="0" collapsed="false"/>
    <row r="81" customFormat="false" ht="15.75" hidden="false" customHeight="true" outlineLevel="0" collapsed="false"/>
    <row r="82" customFormat="false" ht="15.75" hidden="false" customHeight="true" outlineLevel="0" collapsed="false"/>
    <row r="83" customFormat="false" ht="15.75" hidden="false" customHeight="true" outlineLevel="0" collapsed="false"/>
    <row r="84" customFormat="false" ht="15.75" hidden="false" customHeight="true" outlineLevel="0" collapsed="false"/>
    <row r="85" customFormat="false" ht="15.75" hidden="false" customHeight="true" outlineLevel="0" collapsed="false"/>
    <row r="86" customFormat="false" ht="15.75" hidden="false" customHeight="true" outlineLevel="0" collapsed="false"/>
    <row r="87" customFormat="false" ht="15.75" hidden="false" customHeight="true" outlineLevel="0" collapsed="false"/>
    <row r="88" customFormat="false" ht="15.75" hidden="false" customHeight="true" outlineLevel="0" collapsed="false"/>
    <row r="89" customFormat="false" ht="15.75" hidden="false" customHeight="true" outlineLevel="0" collapsed="false"/>
    <row r="90" customFormat="false" ht="15.75" hidden="false" customHeight="true" outlineLevel="0" collapsed="false"/>
    <row r="91" customFormat="false" ht="15.75" hidden="false" customHeight="true" outlineLevel="0" collapsed="false"/>
    <row r="92" customFormat="false" ht="15.75" hidden="false" customHeight="true" outlineLevel="0" collapsed="false"/>
    <row r="93" customFormat="false" ht="15.75" hidden="false" customHeight="true" outlineLevel="0" collapsed="false"/>
    <row r="94" customFormat="false" ht="15.75" hidden="false" customHeight="true" outlineLevel="0" collapsed="false"/>
    <row r="95" customFormat="false" ht="15.75" hidden="false" customHeight="true" outlineLevel="0" collapsed="false"/>
    <row r="96" customFormat="false" ht="15.75" hidden="false" customHeight="true" outlineLevel="0" collapsed="false"/>
    <row r="97" customFormat="false" ht="15.75" hidden="false" customHeight="true" outlineLevel="0" collapsed="false"/>
    <row r="98" customFormat="false" ht="15.75" hidden="false" customHeight="true" outlineLevel="0" collapsed="false"/>
    <row r="99" customFormat="false" ht="15.75" hidden="false" customHeight="true" outlineLevel="0" collapsed="false"/>
    <row r="100" customFormat="false" ht="15.75" hidden="false" customHeight="true" outlineLevel="0" collapsed="false"/>
    <row r="101" customFormat="false" ht="15.75" hidden="false" customHeight="true" outlineLevel="0" collapsed="false"/>
    <row r="102" customFormat="false" ht="15.75" hidden="false" customHeight="true" outlineLevel="0" collapsed="false"/>
    <row r="103" customFormat="false" ht="15.75" hidden="false" customHeight="true" outlineLevel="0" collapsed="false"/>
    <row r="104" customFormat="false" ht="15.75" hidden="false" customHeight="true" outlineLevel="0" collapsed="false"/>
    <row r="105" customFormat="false" ht="15.75" hidden="false" customHeight="true" outlineLevel="0" collapsed="false"/>
    <row r="106" customFormat="false" ht="15.75" hidden="false" customHeight="true" outlineLevel="0" collapsed="false"/>
    <row r="107" customFormat="false" ht="15.75" hidden="false" customHeight="true" outlineLevel="0" collapsed="false"/>
    <row r="108" customFormat="false" ht="15.75" hidden="false" customHeight="true" outlineLevel="0" collapsed="false"/>
    <row r="109" customFormat="false" ht="15.75" hidden="false" customHeight="true" outlineLevel="0" collapsed="false"/>
    <row r="110" customFormat="false" ht="15.75" hidden="false" customHeight="true" outlineLevel="0" collapsed="false"/>
    <row r="111" customFormat="false" ht="15.75" hidden="false" customHeight="true" outlineLevel="0" collapsed="false"/>
    <row r="112" customFormat="false" ht="15.75" hidden="false" customHeight="true" outlineLevel="0" collapsed="false"/>
    <row r="113" customFormat="false" ht="15.75" hidden="false" customHeight="true" outlineLevel="0" collapsed="false"/>
    <row r="114" customFormat="false" ht="15.75" hidden="false" customHeight="true" outlineLevel="0" collapsed="false"/>
    <row r="115" customFormat="false" ht="15.75" hidden="false" customHeight="true" outlineLevel="0" collapsed="false"/>
    <row r="116" customFormat="false" ht="15.75" hidden="false" customHeight="true" outlineLevel="0" collapsed="false"/>
    <row r="117" customFormat="false" ht="15.75" hidden="false" customHeight="true" outlineLevel="0" collapsed="false"/>
    <row r="118" customFormat="false" ht="15.75" hidden="false" customHeight="true" outlineLevel="0" collapsed="false"/>
    <row r="119" customFormat="false" ht="15.75" hidden="false" customHeight="true" outlineLevel="0" collapsed="false"/>
    <row r="120" customFormat="false" ht="15.75" hidden="false" customHeight="true" outlineLevel="0" collapsed="false"/>
    <row r="121" customFormat="false" ht="15.75" hidden="false" customHeight="true" outlineLevel="0" collapsed="false"/>
    <row r="122" customFormat="false" ht="15.75" hidden="false" customHeight="true" outlineLevel="0" collapsed="false"/>
    <row r="123" customFormat="false" ht="15.75" hidden="false" customHeight="true" outlineLevel="0" collapsed="false"/>
    <row r="124" customFormat="false" ht="15.75" hidden="false" customHeight="true" outlineLevel="0" collapsed="false"/>
    <row r="125" customFormat="false" ht="15.75" hidden="false" customHeight="true" outlineLevel="0" collapsed="false"/>
    <row r="126" customFormat="false" ht="15.75" hidden="false" customHeight="true" outlineLevel="0" collapsed="false"/>
    <row r="127" customFormat="false" ht="15.75" hidden="false" customHeight="true" outlineLevel="0" collapsed="false"/>
    <row r="128" customFormat="false" ht="15.75" hidden="false" customHeight="true" outlineLevel="0" collapsed="false"/>
    <row r="129" customFormat="false" ht="15.75" hidden="false" customHeight="true" outlineLevel="0" collapsed="false"/>
    <row r="130" customFormat="false" ht="15.75" hidden="false" customHeight="true" outlineLevel="0" collapsed="false"/>
    <row r="131" customFormat="false" ht="15.75" hidden="false" customHeight="true" outlineLevel="0" collapsed="false"/>
    <row r="132" customFormat="false" ht="15.75" hidden="false" customHeight="true" outlineLevel="0" collapsed="false"/>
    <row r="133" customFormat="false" ht="15.75" hidden="false" customHeight="true" outlineLevel="0" collapsed="false"/>
    <row r="134" customFormat="false" ht="15.75" hidden="false" customHeight="true" outlineLevel="0" collapsed="false"/>
    <row r="135" customFormat="false" ht="15.75" hidden="false" customHeight="true" outlineLevel="0" collapsed="false"/>
    <row r="136" customFormat="false" ht="15.75" hidden="false" customHeight="true" outlineLevel="0" collapsed="false"/>
    <row r="137" customFormat="false" ht="15.75" hidden="false" customHeight="true" outlineLevel="0" collapsed="false"/>
    <row r="138" customFormat="false" ht="15.75" hidden="false" customHeight="true" outlineLevel="0" collapsed="false"/>
    <row r="139" customFormat="false" ht="15.75" hidden="false" customHeight="true" outlineLevel="0" collapsed="false"/>
    <row r="140" customFormat="false" ht="15.75" hidden="false" customHeight="true" outlineLevel="0" collapsed="false"/>
    <row r="141" customFormat="false" ht="15.75" hidden="false" customHeight="true" outlineLevel="0" collapsed="false"/>
    <row r="142" customFormat="false" ht="15.75" hidden="false" customHeight="true" outlineLevel="0" collapsed="false"/>
    <row r="143" customFormat="false" ht="15.75" hidden="false" customHeight="true" outlineLevel="0" collapsed="false"/>
    <row r="144" customFormat="false" ht="15.75" hidden="false" customHeight="true" outlineLevel="0" collapsed="false"/>
    <row r="145" customFormat="false" ht="15.75" hidden="false" customHeight="true" outlineLevel="0" collapsed="false"/>
    <row r="146" customFormat="false" ht="15.75" hidden="false" customHeight="true" outlineLevel="0" collapsed="false"/>
    <row r="147" customFormat="false" ht="15.75" hidden="false" customHeight="true" outlineLevel="0" collapsed="false"/>
    <row r="148" customFormat="false" ht="15.75" hidden="false" customHeight="true" outlineLevel="0" collapsed="false"/>
    <row r="149" customFormat="false" ht="15.75" hidden="false" customHeight="true" outlineLevel="0" collapsed="false"/>
    <row r="150" customFormat="false" ht="15.75" hidden="false" customHeight="true" outlineLevel="0" collapsed="false"/>
    <row r="151" customFormat="false" ht="15.75" hidden="false" customHeight="true" outlineLevel="0" collapsed="false"/>
    <row r="152" customFormat="false" ht="15.75" hidden="false" customHeight="true" outlineLevel="0" collapsed="false"/>
    <row r="153" customFormat="false" ht="15.75" hidden="false" customHeight="true" outlineLevel="0" collapsed="false"/>
    <row r="154" customFormat="false" ht="15.75" hidden="false" customHeight="true" outlineLevel="0" collapsed="false"/>
    <row r="155" customFormat="false" ht="15.75" hidden="false" customHeight="true" outlineLevel="0" collapsed="false"/>
    <row r="156" customFormat="false" ht="15.75" hidden="false" customHeight="true" outlineLevel="0" collapsed="false"/>
    <row r="157" customFormat="false" ht="15.75" hidden="false" customHeight="true" outlineLevel="0" collapsed="false"/>
    <row r="158" customFormat="false" ht="15.75" hidden="false" customHeight="true" outlineLevel="0" collapsed="false"/>
    <row r="159" customFormat="false" ht="15.75" hidden="false" customHeight="true" outlineLevel="0" collapsed="false"/>
    <row r="160" customFormat="false" ht="15.75" hidden="false" customHeight="true" outlineLevel="0" collapsed="false"/>
    <row r="161" customFormat="false" ht="15.75" hidden="false" customHeight="true" outlineLevel="0" collapsed="false"/>
    <row r="162" customFormat="false" ht="15.75" hidden="false" customHeight="true" outlineLevel="0" collapsed="false"/>
    <row r="163" customFormat="false" ht="15.75" hidden="false" customHeight="true" outlineLevel="0" collapsed="false"/>
    <row r="164" customFormat="false" ht="15.75" hidden="false" customHeight="true" outlineLevel="0" collapsed="false"/>
    <row r="165" customFormat="false" ht="15.75" hidden="false" customHeight="true" outlineLevel="0" collapsed="false"/>
    <row r="166" customFormat="false" ht="15.75" hidden="false" customHeight="true" outlineLevel="0" collapsed="false"/>
    <row r="167" customFormat="false" ht="15.75" hidden="false" customHeight="true" outlineLevel="0" collapsed="false"/>
    <row r="168" customFormat="false" ht="15.75" hidden="false" customHeight="true" outlineLevel="0" collapsed="false"/>
    <row r="169" customFormat="false" ht="15.75" hidden="false" customHeight="true" outlineLevel="0" collapsed="false"/>
    <row r="170" customFormat="false" ht="15.75" hidden="false" customHeight="true" outlineLevel="0" collapsed="false"/>
    <row r="171" customFormat="false" ht="15.75" hidden="false" customHeight="true" outlineLevel="0" collapsed="false"/>
    <row r="172" customFormat="false" ht="15.75" hidden="false" customHeight="true" outlineLevel="0" collapsed="false"/>
    <row r="173" customFormat="false" ht="15.75" hidden="false" customHeight="true" outlineLevel="0" collapsed="false"/>
    <row r="174" customFormat="false" ht="15.75" hidden="false" customHeight="true" outlineLevel="0" collapsed="false"/>
    <row r="175" customFormat="false" ht="15.75" hidden="false" customHeight="true" outlineLevel="0" collapsed="false"/>
    <row r="176" customFormat="false" ht="15.75" hidden="false" customHeight="true" outlineLevel="0" collapsed="false"/>
    <row r="177" customFormat="false" ht="15.75" hidden="false" customHeight="true" outlineLevel="0" collapsed="false"/>
    <row r="178" customFormat="false" ht="15.75" hidden="false" customHeight="true" outlineLevel="0" collapsed="false"/>
    <row r="179" customFormat="false" ht="15.75" hidden="false" customHeight="true" outlineLevel="0" collapsed="false"/>
    <row r="180" customFormat="false" ht="15.75" hidden="false" customHeight="true" outlineLevel="0" collapsed="false"/>
    <row r="181" customFormat="false" ht="15.75" hidden="false" customHeight="true" outlineLevel="0" collapsed="false"/>
    <row r="182" customFormat="false" ht="15.75" hidden="false" customHeight="true" outlineLevel="0" collapsed="false"/>
    <row r="183" customFormat="false" ht="15.75" hidden="false" customHeight="true" outlineLevel="0" collapsed="false"/>
    <row r="184" customFormat="false" ht="15.75" hidden="false" customHeight="true" outlineLevel="0" collapsed="false"/>
    <row r="185" customFormat="false" ht="15.75" hidden="false" customHeight="true" outlineLevel="0" collapsed="false"/>
    <row r="186" customFormat="false" ht="15.75" hidden="false" customHeight="true" outlineLevel="0" collapsed="false"/>
    <row r="187" customFormat="false" ht="15.75" hidden="false" customHeight="true" outlineLevel="0" collapsed="false"/>
    <row r="188" customFormat="false" ht="15.75" hidden="false" customHeight="true" outlineLevel="0" collapsed="false"/>
    <row r="189" customFormat="false" ht="15.75" hidden="false" customHeight="true" outlineLevel="0" collapsed="false"/>
    <row r="190" customFormat="false" ht="15.75" hidden="false" customHeight="true" outlineLevel="0" collapsed="false"/>
    <row r="191" customFormat="false" ht="15.75" hidden="false" customHeight="true" outlineLevel="0" collapsed="false"/>
    <row r="192" customFormat="false" ht="15.75" hidden="false" customHeight="true" outlineLevel="0" collapsed="false"/>
    <row r="193" customFormat="false" ht="15.75" hidden="false" customHeight="true" outlineLevel="0" collapsed="false"/>
    <row r="194" customFormat="false" ht="15.75" hidden="false" customHeight="true" outlineLevel="0" collapsed="false"/>
    <row r="195" customFormat="false" ht="15.75" hidden="false" customHeight="true" outlineLevel="0" collapsed="false"/>
    <row r="196" customFormat="false" ht="15.75" hidden="false" customHeight="true" outlineLevel="0" collapsed="false"/>
    <row r="197" customFormat="false" ht="15.75" hidden="false" customHeight="true" outlineLevel="0" collapsed="false"/>
    <row r="198" customFormat="false" ht="15.75" hidden="false" customHeight="true" outlineLevel="0" collapsed="false"/>
    <row r="199" customFormat="false" ht="15.75" hidden="false" customHeight="true" outlineLevel="0" collapsed="false"/>
    <row r="200" customFormat="false" ht="15.75" hidden="false" customHeight="true" outlineLevel="0" collapsed="false"/>
    <row r="201" customFormat="false" ht="15.75" hidden="false" customHeight="true" outlineLevel="0" collapsed="false"/>
    <row r="202" customFormat="false" ht="15.75" hidden="false" customHeight="true" outlineLevel="0" collapsed="false"/>
    <row r="203" customFormat="false" ht="15.75" hidden="false" customHeight="true" outlineLevel="0" collapsed="false"/>
    <row r="204" customFormat="false" ht="15.75" hidden="false" customHeight="true" outlineLevel="0" collapsed="false"/>
    <row r="205" customFormat="false" ht="15.75" hidden="false" customHeight="true" outlineLevel="0" collapsed="false"/>
    <row r="206" customFormat="false" ht="15.75" hidden="false" customHeight="true" outlineLevel="0" collapsed="false"/>
    <row r="207" customFormat="false" ht="15.75" hidden="false" customHeight="true" outlineLevel="0" collapsed="false"/>
    <row r="208" customFormat="false" ht="15.75" hidden="false" customHeight="true" outlineLevel="0" collapsed="false"/>
    <row r="209" customFormat="false" ht="15.75" hidden="false" customHeight="true" outlineLevel="0" collapsed="false"/>
    <row r="210" customFormat="false" ht="15.75" hidden="false" customHeight="true" outlineLevel="0" collapsed="false"/>
    <row r="211" customFormat="false" ht="15.75" hidden="false" customHeight="true" outlineLevel="0" collapsed="false"/>
    <row r="212" customFormat="false" ht="15.75" hidden="false" customHeight="true" outlineLevel="0" collapsed="false"/>
    <row r="213" customFormat="false" ht="15.75" hidden="false" customHeight="true" outlineLevel="0" collapsed="false"/>
    <row r="214" customFormat="false" ht="15.75" hidden="false" customHeight="true" outlineLevel="0" collapsed="false"/>
    <row r="215" customFormat="false" ht="15.75" hidden="false" customHeight="true" outlineLevel="0" collapsed="false"/>
    <row r="216" customFormat="false" ht="15.75" hidden="false" customHeight="true" outlineLevel="0" collapsed="false"/>
    <row r="217" customFormat="false" ht="15.75" hidden="false" customHeight="true" outlineLevel="0" collapsed="false"/>
    <row r="218" customFormat="false" ht="15.75" hidden="false" customHeight="true" outlineLevel="0" collapsed="false"/>
    <row r="219" customFormat="false" ht="15.75" hidden="false" customHeight="true" outlineLevel="0" collapsed="false"/>
    <row r="220" customFormat="false" ht="15.75" hidden="false" customHeight="true" outlineLevel="0" collapsed="false"/>
    <row r="221" customFormat="false" ht="15.75" hidden="false" customHeight="true" outlineLevel="0" collapsed="false"/>
    <row r="222" customFormat="false" ht="15.75" hidden="false" customHeight="true" outlineLevel="0" collapsed="false"/>
    <row r="223" customFormat="false" ht="15.75" hidden="false" customHeight="true" outlineLevel="0" collapsed="false"/>
    <row r="224" customFormat="false" ht="15.75" hidden="false" customHeight="true" outlineLevel="0" collapsed="false"/>
    <row r="225" customFormat="false" ht="15.75" hidden="false" customHeight="true" outlineLevel="0" collapsed="false"/>
    <row r="226" customFormat="false" ht="15.75" hidden="false" customHeight="true" outlineLevel="0" collapsed="false"/>
    <row r="227" customFormat="false" ht="15.75" hidden="false" customHeight="true" outlineLevel="0" collapsed="false"/>
    <row r="228" customFormat="false" ht="15.75" hidden="false" customHeight="true" outlineLevel="0" collapsed="false"/>
    <row r="229" customFormat="false" ht="15.75" hidden="false" customHeight="true" outlineLevel="0" collapsed="false"/>
    <row r="230" customFormat="false" ht="15.75" hidden="false" customHeight="true" outlineLevel="0" collapsed="false"/>
    <row r="231" customFormat="false" ht="15.75" hidden="false" customHeight="true" outlineLevel="0" collapsed="false"/>
    <row r="232" customFormat="false" ht="15.75" hidden="false" customHeight="true" outlineLevel="0" collapsed="false"/>
    <row r="233" customFormat="false" ht="15.75" hidden="false" customHeight="true" outlineLevel="0" collapsed="false"/>
    <row r="234" customFormat="false" ht="15.75" hidden="false" customHeight="true" outlineLevel="0" collapsed="false"/>
    <row r="235" customFormat="false" ht="15.75" hidden="false" customHeight="true" outlineLevel="0" collapsed="false"/>
    <row r="236" customFormat="false" ht="15.75" hidden="false" customHeight="true" outlineLevel="0" collapsed="false"/>
    <row r="237" customFormat="false" ht="15.75" hidden="false" customHeight="true" outlineLevel="0" collapsed="false"/>
    <row r="238" customFormat="false" ht="15.75" hidden="false" customHeight="true" outlineLevel="0" collapsed="false"/>
    <row r="239" customFormat="false" ht="15.75" hidden="false" customHeight="true" outlineLevel="0" collapsed="false"/>
    <row r="240" customFormat="false" ht="15.75" hidden="false" customHeight="true" outlineLevel="0" collapsed="false"/>
    <row r="241" customFormat="false" ht="15.75" hidden="false" customHeight="true" outlineLevel="0" collapsed="false"/>
    <row r="242" customFormat="false" ht="15.75" hidden="false" customHeight="true" outlineLevel="0" collapsed="false"/>
    <row r="243" customFormat="false" ht="15.75" hidden="false" customHeight="true" outlineLevel="0" collapsed="false"/>
    <row r="244" customFormat="false" ht="15.75" hidden="false" customHeight="true" outlineLevel="0" collapsed="false"/>
    <row r="245" customFormat="false" ht="15.75" hidden="false" customHeight="true" outlineLevel="0" collapsed="false"/>
    <row r="246" customFormat="false" ht="15.75" hidden="false" customHeight="true" outlineLevel="0" collapsed="false"/>
    <row r="247" customFormat="false" ht="15.75" hidden="false" customHeight="true" outlineLevel="0" collapsed="false"/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  <row r="995" customFormat="false" ht="15.75" hidden="false" customHeight="true" outlineLevel="0" collapsed="false"/>
    <row r="996" customFormat="false" ht="15.75" hidden="false" customHeight="true" outlineLevel="0" collapsed="false"/>
    <row r="997" customFormat="false" ht="15.75" hidden="false" customHeight="true" outlineLevel="0" collapsed="false"/>
    <row r="998" customFormat="false" ht="15.75" hidden="false" customHeight="true" outlineLevel="0" collapsed="false"/>
    <row r="999" customFormat="false" ht="15.75" hidden="false" customHeight="true" outlineLevel="0" collapsed="false"/>
    <row r="1000" customFormat="false" ht="15.75" hidden="false" customHeight="true" outlineLevel="0" collapsed="false"/>
  </sheetData>
  <mergeCells count="6">
    <mergeCell ref="A1:V2"/>
    <mergeCell ref="A3:V3"/>
    <mergeCell ref="A4:I4"/>
    <mergeCell ref="J4:N4"/>
    <mergeCell ref="O4:V4"/>
    <mergeCell ref="A27:V27"/>
  </mergeCells>
  <conditionalFormatting sqref="T6:T25">
    <cfRule type="colorScale" priority="2">
      <colorScale>
        <cfvo type="min" val="0"/>
        <cfvo type="percentile" val="50"/>
        <cfvo type="max" val="0"/>
        <color rgb="FFFDECEC"/>
        <color rgb="FFFFF4CC"/>
        <color rgb="FFE7F6ED"/>
      </colorScale>
    </cfRule>
  </conditionalFormatting>
  <dataValidations count="2">
    <dataValidation allowBlank="true" errorStyle="stop" operator="between" showDropDown="false" showErrorMessage="false" showInputMessage="false" sqref="B6:B25" type="decimal">
      <formula1>1</formula1>
      <formula2>100000</formula2>
    </dataValidation>
    <dataValidation allowBlank="true" errorStyle="stop" operator="greaterThanOrEqual" showDropDown="false" showErrorMessage="false" showInputMessage="false" sqref="C6:I25" type="decimal">
      <formula1>0</formula1>
      <formula2>0</formula2>
    </dataValidation>
  </dataValidation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